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iducialis\Desktop\Khalil FAZRHI\"/>
    </mc:Choice>
  </mc:AlternateContent>
  <bookViews>
    <workbookView xWindow="0" yWindow="-465" windowWidth="28800" windowHeight="18000" tabRatio="815"/>
  </bookViews>
  <sheets>
    <sheet name="PPHr" sheetId="1" r:id="rId1"/>
    <sheet name="PPH" sheetId="4" r:id="rId2"/>
    <sheet name="PPV" sheetId="2" r:id="rId3"/>
    <sheet name="MARGE" sheetId="3" r:id="rId4"/>
    <sheet name="REMISE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0">PPHr!$A$1:$G$52</definedName>
  </definedNames>
  <calcPr calcId="152511" concurrentCalc="0"/>
</workbook>
</file>

<file path=xl/calcChain.xml><?xml version="1.0" encoding="utf-8"?>
<calcChain xmlns="http://schemas.openxmlformats.org/spreadsheetml/2006/main">
  <c r="G49" i="3" l="1"/>
  <c r="G50" i="3"/>
  <c r="G50" i="5"/>
  <c r="G49" i="5"/>
  <c r="G48" i="5"/>
  <c r="G26" i="5"/>
  <c r="G25" i="5"/>
  <c r="B49" i="5"/>
  <c r="E50" i="5"/>
  <c r="E50" i="3"/>
  <c r="B49" i="3"/>
  <c r="G25" i="1"/>
  <c r="G25" i="3"/>
  <c r="G26" i="1"/>
  <c r="G26" i="3"/>
  <c r="B25" i="3"/>
  <c r="C25" i="3"/>
  <c r="D25" i="3"/>
  <c r="E25" i="3"/>
  <c r="F25" i="3"/>
  <c r="B26" i="3"/>
  <c r="C26" i="3"/>
  <c r="D26" i="3"/>
  <c r="E26" i="3"/>
  <c r="F26" i="3"/>
  <c r="G49" i="1"/>
  <c r="G50" i="1"/>
  <c r="D41" i="1"/>
  <c r="G41" i="1"/>
  <c r="G52" i="1"/>
  <c r="G52" i="5"/>
  <c r="B51" i="1"/>
  <c r="E51" i="1"/>
  <c r="D51" i="1"/>
  <c r="G51" i="1"/>
  <c r="G51" i="5"/>
  <c r="F51" i="5"/>
  <c r="E51" i="5"/>
  <c r="D51" i="5"/>
  <c r="C51" i="5"/>
  <c r="B51" i="5"/>
  <c r="F48" i="5"/>
  <c r="G47" i="5"/>
  <c r="F47" i="5"/>
  <c r="G46" i="5"/>
  <c r="F46" i="5"/>
  <c r="G45" i="5"/>
  <c r="F45" i="5"/>
  <c r="G44" i="5"/>
  <c r="D44" i="5"/>
  <c r="G43" i="5"/>
  <c r="D43" i="5"/>
  <c r="G42" i="5"/>
  <c r="D42" i="5"/>
  <c r="G41" i="5"/>
  <c r="D41" i="5"/>
  <c r="G40" i="5"/>
  <c r="F40" i="5"/>
  <c r="G39" i="5"/>
  <c r="E39" i="5"/>
  <c r="G38" i="5"/>
  <c r="E38" i="5"/>
  <c r="G37" i="5"/>
  <c r="D37" i="5"/>
  <c r="G36" i="5"/>
  <c r="F36" i="5"/>
  <c r="G35" i="5"/>
  <c r="F35" i="5"/>
  <c r="G34" i="5"/>
  <c r="F34" i="5"/>
  <c r="G33" i="5"/>
  <c r="C33" i="5"/>
  <c r="G32" i="5"/>
  <c r="B32" i="5"/>
  <c r="G31" i="5"/>
  <c r="B31" i="5"/>
  <c r="B17" i="1"/>
  <c r="C17" i="1"/>
  <c r="D17" i="1"/>
  <c r="E17" i="1"/>
  <c r="F17" i="1"/>
  <c r="G17" i="1"/>
  <c r="G28" i="1"/>
  <c r="G28" i="5"/>
  <c r="B27" i="1"/>
  <c r="C27" i="1"/>
  <c r="D27" i="1"/>
  <c r="E27" i="1"/>
  <c r="F27" i="1"/>
  <c r="G27" i="1"/>
  <c r="G27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G24" i="5"/>
  <c r="F24" i="5"/>
  <c r="E24" i="5"/>
  <c r="D24" i="5"/>
  <c r="C24" i="5"/>
  <c r="B24" i="5"/>
  <c r="G23" i="5"/>
  <c r="F23" i="5"/>
  <c r="E23" i="5"/>
  <c r="D23" i="5"/>
  <c r="C23" i="5"/>
  <c r="B23" i="5"/>
  <c r="G22" i="5"/>
  <c r="F22" i="5"/>
  <c r="E22" i="5"/>
  <c r="D22" i="5"/>
  <c r="C22" i="5"/>
  <c r="B22" i="5"/>
  <c r="G21" i="5"/>
  <c r="F21" i="5"/>
  <c r="E21" i="5"/>
  <c r="D21" i="5"/>
  <c r="C21" i="5"/>
  <c r="B21" i="5"/>
  <c r="G20" i="5"/>
  <c r="F20" i="5"/>
  <c r="E20" i="5"/>
  <c r="D20" i="5"/>
  <c r="C20" i="5"/>
  <c r="B20" i="5"/>
  <c r="G19" i="5"/>
  <c r="F19" i="5"/>
  <c r="E19" i="5"/>
  <c r="D19" i="5"/>
  <c r="C19" i="5"/>
  <c r="B19" i="5"/>
  <c r="G18" i="5"/>
  <c r="F18" i="5"/>
  <c r="E18" i="5"/>
  <c r="D18" i="5"/>
  <c r="C18" i="5"/>
  <c r="B18" i="5"/>
  <c r="G17" i="5"/>
  <c r="F17" i="5"/>
  <c r="E17" i="5"/>
  <c r="D17" i="5"/>
  <c r="C17" i="5"/>
  <c r="B17" i="5"/>
  <c r="G16" i="5"/>
  <c r="F16" i="5"/>
  <c r="E16" i="5"/>
  <c r="D16" i="5"/>
  <c r="C16" i="5"/>
  <c r="B16" i="5"/>
  <c r="G15" i="5"/>
  <c r="F15" i="5"/>
  <c r="E15" i="5"/>
  <c r="D15" i="5"/>
  <c r="C15" i="5"/>
  <c r="B15" i="5"/>
  <c r="G14" i="5"/>
  <c r="F14" i="5"/>
  <c r="E14" i="5"/>
  <c r="D14" i="5"/>
  <c r="C14" i="5"/>
  <c r="B14" i="5"/>
  <c r="G13" i="5"/>
  <c r="F13" i="5"/>
  <c r="E13" i="5"/>
  <c r="D13" i="5"/>
  <c r="C13" i="5"/>
  <c r="B13" i="5"/>
  <c r="G12" i="5"/>
  <c r="F12" i="5"/>
  <c r="E12" i="5"/>
  <c r="D12" i="5"/>
  <c r="C12" i="5"/>
  <c r="B12" i="5"/>
  <c r="G11" i="5"/>
  <c r="F11" i="5"/>
  <c r="E11" i="5"/>
  <c r="D11" i="5"/>
  <c r="C11" i="5"/>
  <c r="B11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3" i="5"/>
  <c r="F3" i="5"/>
  <c r="E3" i="5"/>
  <c r="D3" i="5"/>
  <c r="C3" i="5"/>
  <c r="B3" i="5"/>
  <c r="G2" i="5"/>
  <c r="F2" i="5"/>
  <c r="E2" i="5"/>
  <c r="D2" i="5"/>
  <c r="C2" i="5"/>
  <c r="B2" i="5"/>
  <c r="G50" i="2"/>
  <c r="G52" i="2"/>
  <c r="G52" i="3"/>
  <c r="E51" i="2"/>
  <c r="G51" i="2"/>
  <c r="G51" i="3"/>
  <c r="F51" i="3"/>
  <c r="E51" i="3"/>
  <c r="D51" i="3"/>
  <c r="C51" i="3"/>
  <c r="B51" i="3"/>
  <c r="G48" i="3"/>
  <c r="F48" i="3"/>
  <c r="G47" i="3"/>
  <c r="F47" i="3"/>
  <c r="G46" i="3"/>
  <c r="F46" i="3"/>
  <c r="G45" i="3"/>
  <c r="F45" i="3"/>
  <c r="G44" i="3"/>
  <c r="D44" i="3"/>
  <c r="G43" i="3"/>
  <c r="D43" i="3"/>
  <c r="G42" i="3"/>
  <c r="D42" i="3"/>
  <c r="G41" i="3"/>
  <c r="D41" i="3"/>
  <c r="G40" i="3"/>
  <c r="F40" i="3"/>
  <c r="G39" i="3"/>
  <c r="E39" i="3"/>
  <c r="G38" i="3"/>
  <c r="E38" i="3"/>
  <c r="G37" i="3"/>
  <c r="D37" i="3"/>
  <c r="G36" i="3"/>
  <c r="F36" i="3"/>
  <c r="G35" i="3"/>
  <c r="F35" i="3"/>
  <c r="G34" i="3"/>
  <c r="F34" i="3"/>
  <c r="G33" i="3"/>
  <c r="C33" i="3"/>
  <c r="G32" i="3"/>
  <c r="B32" i="3"/>
  <c r="G31" i="3"/>
  <c r="B31" i="3"/>
  <c r="G28" i="3"/>
  <c r="G27" i="3"/>
  <c r="F27" i="3"/>
  <c r="E27" i="3"/>
  <c r="D27" i="3"/>
  <c r="C27" i="3"/>
  <c r="B27" i="3"/>
  <c r="G24" i="3"/>
  <c r="F24" i="3"/>
  <c r="E24" i="3"/>
  <c r="D24" i="3"/>
  <c r="C24" i="3"/>
  <c r="B24" i="3"/>
  <c r="G23" i="3"/>
  <c r="F23" i="3"/>
  <c r="E23" i="3"/>
  <c r="D23" i="3"/>
  <c r="C23" i="3"/>
  <c r="B23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4" i="3"/>
  <c r="F14" i="3"/>
  <c r="E14" i="3"/>
  <c r="D14" i="3"/>
  <c r="C14" i="3"/>
  <c r="B14" i="3"/>
  <c r="G13" i="3"/>
  <c r="F13" i="3"/>
  <c r="E13" i="3"/>
  <c r="D13" i="3"/>
  <c r="C13" i="3"/>
  <c r="B13" i="3"/>
  <c r="G12" i="3"/>
  <c r="F12" i="3"/>
  <c r="E12" i="3"/>
  <c r="D12" i="3"/>
  <c r="C12" i="3"/>
  <c r="B12" i="3"/>
  <c r="G11" i="3"/>
  <c r="F11" i="3"/>
  <c r="E11" i="3"/>
  <c r="D11" i="3"/>
  <c r="C11" i="3"/>
  <c r="B11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3" i="3"/>
  <c r="F3" i="3"/>
  <c r="E3" i="3"/>
  <c r="D3" i="3"/>
  <c r="C3" i="3"/>
  <c r="B3" i="3"/>
  <c r="G2" i="3"/>
  <c r="F2" i="3"/>
  <c r="E2" i="3"/>
  <c r="D2" i="3"/>
  <c r="C2" i="3"/>
  <c r="B2" i="3"/>
  <c r="F51" i="2"/>
  <c r="D51" i="2"/>
  <c r="C51" i="2"/>
  <c r="B51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28" i="2"/>
  <c r="G27" i="2"/>
  <c r="F27" i="2"/>
  <c r="E27" i="2"/>
  <c r="D27" i="2"/>
  <c r="C27" i="2"/>
  <c r="B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E3" i="2"/>
  <c r="E4" i="2"/>
  <c r="G4" i="2"/>
  <c r="F4" i="2"/>
  <c r="D4" i="2"/>
  <c r="C4" i="2"/>
  <c r="B4" i="2"/>
  <c r="G3" i="2"/>
  <c r="F3" i="2"/>
  <c r="D3" i="2"/>
  <c r="C3" i="2"/>
  <c r="B3" i="2"/>
  <c r="G2" i="2"/>
  <c r="F2" i="2"/>
  <c r="E2" i="2"/>
  <c r="D2" i="2"/>
  <c r="C2" i="2"/>
  <c r="B2" i="2"/>
  <c r="G52" i="4"/>
  <c r="G51" i="4"/>
  <c r="F51" i="4"/>
  <c r="E51" i="4"/>
  <c r="D51" i="4"/>
  <c r="C51" i="4"/>
  <c r="B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28" i="4"/>
  <c r="G27" i="4"/>
  <c r="F27" i="4"/>
  <c r="E27" i="4"/>
  <c r="D27" i="4"/>
  <c r="C27" i="4"/>
  <c r="B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4" i="4"/>
  <c r="F4" i="4"/>
  <c r="E4" i="4"/>
  <c r="D4" i="4"/>
  <c r="C4" i="4"/>
  <c r="B4" i="4"/>
  <c r="G3" i="4"/>
  <c r="F3" i="4"/>
  <c r="E3" i="4"/>
  <c r="D3" i="4"/>
  <c r="C3" i="4"/>
  <c r="B3" i="4"/>
  <c r="G2" i="4"/>
  <c r="F2" i="4"/>
  <c r="E2" i="4"/>
  <c r="D2" i="4"/>
  <c r="C2" i="4"/>
  <c r="B2" i="4"/>
  <c r="F51" i="1"/>
  <c r="C51" i="1"/>
  <c r="G48" i="1"/>
  <c r="G47" i="1"/>
  <c r="G46" i="1"/>
  <c r="G45" i="1"/>
  <c r="F45" i="1"/>
  <c r="G44" i="1"/>
  <c r="G43" i="1"/>
  <c r="G42" i="1"/>
  <c r="G40" i="1"/>
  <c r="F40" i="1"/>
  <c r="G39" i="1"/>
  <c r="G38" i="1"/>
  <c r="G37" i="1"/>
  <c r="G36" i="1"/>
  <c r="G35" i="1"/>
  <c r="G34" i="1"/>
  <c r="G33" i="1"/>
  <c r="G32" i="1"/>
  <c r="G31" i="1"/>
  <c r="G24" i="1"/>
  <c r="G23" i="1"/>
  <c r="F23" i="1"/>
  <c r="E23" i="1"/>
  <c r="D23" i="1"/>
  <c r="C23" i="1"/>
  <c r="B23" i="1"/>
  <c r="G22" i="1"/>
  <c r="F22" i="1"/>
  <c r="E22" i="1"/>
  <c r="D22" i="1"/>
  <c r="C22" i="1"/>
  <c r="B22" i="1"/>
  <c r="G21" i="1"/>
  <c r="F21" i="1"/>
  <c r="E21" i="1"/>
  <c r="D21" i="1"/>
  <c r="C21" i="1"/>
  <c r="B21" i="1"/>
  <c r="G20" i="1"/>
  <c r="G19" i="1"/>
  <c r="G18" i="1"/>
  <c r="G16" i="1"/>
  <c r="F16" i="1"/>
  <c r="E16" i="1"/>
  <c r="D16" i="1"/>
  <c r="C16" i="1"/>
  <c r="B16" i="1"/>
  <c r="G15" i="1"/>
  <c r="G14" i="1"/>
  <c r="F14" i="1"/>
  <c r="E14" i="1"/>
  <c r="D14" i="1"/>
  <c r="C14" i="1"/>
  <c r="B14" i="1"/>
  <c r="G13" i="1"/>
  <c r="F13" i="1"/>
  <c r="E13" i="1"/>
  <c r="D13" i="1"/>
  <c r="C13" i="1"/>
  <c r="B13" i="1"/>
  <c r="G12" i="1"/>
  <c r="F12" i="1"/>
  <c r="E12" i="1"/>
  <c r="D12" i="1"/>
  <c r="C12" i="1"/>
  <c r="B12" i="1"/>
  <c r="G11" i="1"/>
  <c r="F11" i="1"/>
  <c r="E11" i="1"/>
  <c r="D11" i="1"/>
  <c r="C11" i="1"/>
  <c r="B11" i="1"/>
  <c r="G10" i="1"/>
  <c r="F10" i="1"/>
  <c r="E10" i="1"/>
  <c r="D10" i="1"/>
  <c r="C10" i="1"/>
  <c r="B10" i="1"/>
  <c r="G9" i="1"/>
  <c r="F9" i="1"/>
  <c r="E9" i="1"/>
  <c r="D9" i="1"/>
  <c r="C9" i="1"/>
  <c r="B9" i="1"/>
  <c r="G8" i="1"/>
  <c r="G7" i="1"/>
  <c r="B2" i="1"/>
  <c r="B3" i="1"/>
  <c r="B4" i="1"/>
  <c r="C2" i="1"/>
  <c r="C4" i="1"/>
  <c r="D2" i="1"/>
  <c r="D3" i="1"/>
  <c r="D4" i="1"/>
  <c r="E2" i="1"/>
  <c r="E3" i="1"/>
  <c r="E4" i="1"/>
  <c r="F2" i="1"/>
  <c r="F4" i="1"/>
  <c r="G4" i="1"/>
  <c r="G3" i="1"/>
  <c r="F3" i="1"/>
  <c r="C3" i="1"/>
  <c r="G2" i="1"/>
</calcChain>
</file>

<file path=xl/sharedStrings.xml><?xml version="1.0" encoding="utf-8"?>
<sst xmlns="http://schemas.openxmlformats.org/spreadsheetml/2006/main" count="330" uniqueCount="33">
  <si>
    <t xml:space="preserve">PHARMACIE </t>
  </si>
  <si>
    <t>LA PAIX</t>
  </si>
  <si>
    <t>CHIFAE</t>
  </si>
  <si>
    <t>SIDI ALI</t>
  </si>
  <si>
    <t>BALANCE GLOBALE</t>
  </si>
  <si>
    <t>FACTURE</t>
  </si>
  <si>
    <t>COMMANDE</t>
  </si>
  <si>
    <t>LABORATOIRE</t>
  </si>
  <si>
    <t>LOKMANE</t>
  </si>
  <si>
    <t>IMAD</t>
  </si>
  <si>
    <t>TOTAL</t>
  </si>
  <si>
    <t>TOTAL COMMANDE</t>
  </si>
  <si>
    <t>TOTAL FACTURE</t>
  </si>
  <si>
    <t>LAPROPHAN 7.1</t>
  </si>
  <si>
    <t>LAPROPHAN 7.2</t>
  </si>
  <si>
    <t>LAPROPHAN 7.3</t>
  </si>
  <si>
    <t>LAPROPHAN 10.1</t>
  </si>
  <si>
    <t>COOPERPHARMA 7</t>
  </si>
  <si>
    <t>BAYER 7</t>
  </si>
  <si>
    <t>COOPERPHARMA 10.1</t>
  </si>
  <si>
    <t>PROMOPHARM 10</t>
  </si>
  <si>
    <t>SOTHEMA 10</t>
  </si>
  <si>
    <t>BAYER 10</t>
  </si>
  <si>
    <t>LAPROPHAN 10.2</t>
  </si>
  <si>
    <t>PHARMA V 10</t>
  </si>
  <si>
    <t>POLYMEDIC 10</t>
  </si>
  <si>
    <t>LAPROPHAN 10.3</t>
  </si>
  <si>
    <t>LAPROPHAN 10.4</t>
  </si>
  <si>
    <t>LAPROPHAN 10.5</t>
  </si>
  <si>
    <t>SOTHEMA 6</t>
  </si>
  <si>
    <t>SANOFI 9</t>
  </si>
  <si>
    <t>BOTTU 9.1</t>
  </si>
  <si>
    <t>BOTTU 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</si>
</sst>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center"/>
    </xf>
    <xf numFmtId="4" fontId="2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4" fontId="4" fillId="0" borderId="1" xfId="0" applyNumberFormat="1" applyFont="1" applyBorder="1"/>
    <xf numFmtId="0" fontId="5" fillId="0" borderId="1" xfId="0" applyFont="1" applyBorder="1"/>
    <xf numFmtId="164" fontId="6" fillId="0" borderId="1" xfId="0" applyNumberFormat="1" applyFont="1" applyBorder="1"/>
    <xf numFmtId="164" fontId="7" fillId="0" borderId="1" xfId="0" applyNumberFormat="1" applyFont="1" applyBorder="1"/>
    <xf numFmtId="2" fontId="0" fillId="0" borderId="0" xfId="0" applyNumberFormat="1"/>
    <xf numFmtId="10" fontId="0" fillId="0" borderId="1" xfId="0" applyNumberFormat="1" applyBorder="1"/>
    <xf numFmtId="10" fontId="7" fillId="0" borderId="1" xfId="0" applyNumberFormat="1" applyFont="1" applyBorder="1"/>
    <xf numFmtId="10" fontId="6" fillId="0" borderId="1" xfId="0" applyNumberFormat="1" applyFont="1" applyBorder="1"/>
    <xf numFmtId="10" fontId="2" fillId="0" borderId="1" xfId="0" applyNumberFormat="1" applyFont="1" applyBorder="1"/>
    <xf numFmtId="10" fontId="4" fillId="0" borderId="1" xfId="0" applyNumberFormat="1" applyFont="1" applyBorder="1"/>
    <xf numFmtId="10" fontId="3" fillId="0" borderId="1" xfId="0" applyNumberFormat="1" applyFont="1" applyBorder="1"/>
    <xf numFmtId="10" fontId="0" fillId="0" borderId="1" xfId="0" applyNumberFormat="1" applyBorder="1" applyAlignment="1">
      <alignment horizontal="right"/>
    </xf>
    <xf numFmtId="10" fontId="6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0" fontId="7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Google%20Drive/COMMANDES%20ARCHIVEES/COOPERPHARMA%202014.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Google%20Drive/COMMANDES%20ARCHIVEES/LAPROPHAN%202014.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Google%20Drive/COMMANDES%20ARCHIVEES/SANOFI%202014.0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Google%20Drive/COMMANDES%20ARCHIVEES/BOTTU%202014.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pro/Google%20Drive/COMMANDES%20ARCHIVEES/LAPROPHAN%202014.1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OOPERPHARMA%202014.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"/>
      <sheetName val="LIVRAISON 1"/>
      <sheetName val="Feuil2"/>
      <sheetName val="PPV"/>
      <sheetName val="PPH"/>
    </sheetNames>
    <sheetDataSet>
      <sheetData sheetId="0"/>
      <sheetData sheetId="1"/>
      <sheetData sheetId="2"/>
      <sheetData sheetId="3"/>
      <sheetData sheetId="4">
        <row r="1">
          <cell r="L1">
            <v>20056.484000000008</v>
          </cell>
          <cell r="M1">
            <v>9065.1371999999992</v>
          </cell>
          <cell r="N1">
            <v>16008.006000000001</v>
          </cell>
          <cell r="O1">
            <v>22655.042200000004</v>
          </cell>
          <cell r="P1">
            <v>31802.607199999999</v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 CORRIGE"/>
      <sheetName val="INITIAL"/>
      <sheetName val="LIVRAISON I"/>
      <sheetName val="LIVRAISON II"/>
      <sheetName val="LIVRAISON III"/>
      <sheetName val="NON LIVRE"/>
      <sheetName val="PPV 1"/>
      <sheetName val="PPV 2"/>
      <sheetName val="PPV 3"/>
      <sheetName val="PPH 1"/>
      <sheetName val="PPH 2"/>
      <sheetName val="PPH 3"/>
    </sheetNames>
    <sheetDataSet>
      <sheetData sheetId="0"/>
      <sheetData sheetId="1"/>
      <sheetData sheetId="2"/>
      <sheetData sheetId="3"/>
      <sheetData sheetId="4"/>
      <sheetData sheetId="5">
        <row r="1">
          <cell r="L1">
            <v>15967.679</v>
          </cell>
          <cell r="M1">
            <v>5948.6490000000003</v>
          </cell>
          <cell r="N1">
            <v>16510.667600000001</v>
          </cell>
          <cell r="O1">
            <v>13608.201600000002</v>
          </cell>
          <cell r="P1">
            <v>17852.209200000001</v>
          </cell>
        </row>
      </sheetData>
      <sheetData sheetId="6">
        <row r="1">
          <cell r="L1">
            <v>375.90839999999997</v>
          </cell>
          <cell r="M1">
            <v>442.56800000000004</v>
          </cell>
          <cell r="N1">
            <v>1703.6123999999998</v>
          </cell>
          <cell r="O1">
            <v>375.90839999999997</v>
          </cell>
          <cell r="P1">
            <v>1343.4741599999998</v>
          </cell>
        </row>
      </sheetData>
      <sheetData sheetId="7">
        <row r="1">
          <cell r="L1">
            <v>2963.7748000000001</v>
          </cell>
          <cell r="M1">
            <v>888.37980000000005</v>
          </cell>
          <cell r="N1">
            <v>2609.4999000000003</v>
          </cell>
          <cell r="O1">
            <v>1332.5697</v>
          </cell>
          <cell r="P1">
            <v>1963.8122000000001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"/>
      <sheetName val="PPV"/>
      <sheetName val="PPH"/>
    </sheetNames>
    <sheetDataSet>
      <sheetData sheetId="0">
        <row r="1">
          <cell r="K1">
            <v>17619.532637</v>
          </cell>
          <cell r="L1">
            <v>12529.050194999998</v>
          </cell>
          <cell r="M1">
            <v>11122.413654</v>
          </cell>
          <cell r="N1">
            <v>17020.718325999998</v>
          </cell>
          <cell r="O1">
            <v>12894.183935000003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"/>
      <sheetName val="BC"/>
      <sheetName val="LIVRAISON 2"/>
      <sheetName val="PPV1"/>
      <sheetName val="PPH1"/>
      <sheetName val="PPV2"/>
      <sheetName val="PPH2"/>
    </sheetNames>
    <sheetDataSet>
      <sheetData sheetId="0">
        <row r="1">
          <cell r="L1">
            <v>19019.788000000004</v>
          </cell>
          <cell r="M1">
            <v>15517.075900000002</v>
          </cell>
          <cell r="N1">
            <v>11740.691299999999</v>
          </cell>
          <cell r="O1">
            <v>18295.615299999998</v>
          </cell>
          <cell r="P1">
            <v>12834.991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"/>
      <sheetName val="LIVRAISON 1"/>
      <sheetName val="LIVRAISON 2"/>
      <sheetName val="LIVRAISON 3"/>
      <sheetName val="LIVRAISON 4"/>
      <sheetName val="LIVRAISON 5"/>
      <sheetName val="NON LIVRE"/>
      <sheetName val="Feuil1"/>
      <sheetName val="PPV 1"/>
      <sheetName val="PPV 2"/>
      <sheetName val="PPV 3"/>
      <sheetName val="PPV 4"/>
      <sheetName val="PPV 5"/>
      <sheetName val="PPH 1"/>
      <sheetName val="PPH 2"/>
      <sheetName val="PPH 3"/>
      <sheetName val="PPH 4"/>
      <sheetName val="PPH 5"/>
    </sheetNames>
    <sheetDataSet>
      <sheetData sheetId="0"/>
      <sheetData sheetId="1"/>
      <sheetData sheetId="2"/>
      <sheetData sheetId="3"/>
      <sheetData sheetId="4">
        <row r="1">
          <cell r="L1">
            <v>11615.7636</v>
          </cell>
          <cell r="M1">
            <v>14940.883999999993</v>
          </cell>
          <cell r="N1">
            <v>17051.862799999995</v>
          </cell>
          <cell r="O1">
            <v>3747.1574000000001</v>
          </cell>
          <cell r="P1">
            <v>16075.165399999996</v>
          </cell>
          <cell r="Q1">
            <v>63430.833199999979</v>
          </cell>
        </row>
      </sheetData>
      <sheetData sheetId="5">
        <row r="1">
          <cell r="L1">
            <v>3561.2906000000003</v>
          </cell>
          <cell r="M1">
            <v>3092.3116</v>
          </cell>
          <cell r="N1">
            <v>3796.1476000000002</v>
          </cell>
          <cell r="O1">
            <v>2005.6778000000002</v>
          </cell>
          <cell r="P1">
            <v>3127.9346000000005</v>
          </cell>
          <cell r="Q1">
            <v>15583.362200000001</v>
          </cell>
        </row>
      </sheetData>
      <sheetData sheetId="6">
        <row r="1">
          <cell r="L1">
            <v>1612.2666000000002</v>
          </cell>
          <cell r="M1">
            <v>700.83720000000005</v>
          </cell>
          <cell r="N1">
            <v>1012.8887999999999</v>
          </cell>
          <cell r="O1">
            <v>1494.6078</v>
          </cell>
          <cell r="P1">
            <v>818.49599999999998</v>
          </cell>
        </row>
      </sheetData>
      <sheetData sheetId="7">
        <row r="1">
          <cell r="L1">
            <v>376.43759999999997</v>
          </cell>
          <cell r="M1">
            <v>286.7088</v>
          </cell>
          <cell r="N1">
            <v>389.88319999999999</v>
          </cell>
          <cell r="O1">
            <v>0</v>
          </cell>
          <cell r="P1">
            <v>238.434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"/>
      <sheetName val="GLOBAL"/>
      <sheetName val="BALANCE"/>
      <sheetName val="INITIAL"/>
      <sheetName val="LIVRAISON 1"/>
      <sheetName val="NON LIVRE"/>
      <sheetName val="Feuil1"/>
      <sheetName val="PPV"/>
      <sheetName val="PPH"/>
    </sheetNames>
    <sheetDataSet>
      <sheetData sheetId="0"/>
      <sheetData sheetId="1"/>
      <sheetData sheetId="2"/>
      <sheetData sheetId="3"/>
      <sheetData sheetId="4">
        <row r="1">
          <cell r="L1">
            <v>17193.266999999993</v>
          </cell>
          <cell r="M1">
            <v>20447.161</v>
          </cell>
          <cell r="N1">
            <v>16246.537999999999</v>
          </cell>
          <cell r="O1">
            <v>18253.284</v>
          </cell>
          <cell r="P1">
            <v>4879.665</v>
          </cell>
          <cell r="Q1">
            <v>77019.914999999979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B2" sqref="B2"/>
    </sheetView>
  </sheetViews>
  <sheetFormatPr baseColWidth="10" defaultRowHeight="15" x14ac:dyDescent="0.25"/>
  <cols>
    <col min="1" max="1" width="23.28515625" bestFit="1" customWidth="1"/>
    <col min="2" max="7" width="19.7109375" customWidth="1"/>
  </cols>
  <sheetData>
    <row r="1" spans="1:7" ht="24.95" customHeight="1" x14ac:dyDescent="0.3">
      <c r="A1" s="1" t="s">
        <v>0</v>
      </c>
      <c r="B1" s="3" t="s">
        <v>3</v>
      </c>
      <c r="C1" s="3" t="s">
        <v>1</v>
      </c>
      <c r="D1" s="3" t="s">
        <v>2</v>
      </c>
      <c r="E1" s="6" t="s">
        <v>8</v>
      </c>
      <c r="F1" s="6" t="s">
        <v>9</v>
      </c>
      <c r="G1" s="3" t="s">
        <v>10</v>
      </c>
    </row>
    <row r="2" spans="1:7" ht="24.95" customHeight="1" x14ac:dyDescent="0.3">
      <c r="A2" s="1" t="s">
        <v>6</v>
      </c>
      <c r="B2" s="4">
        <f>B27</f>
        <v>158966.22096857434</v>
      </c>
      <c r="C2" s="4">
        <f>C27</f>
        <v>103832.77624493517</v>
      </c>
      <c r="D2" s="4">
        <f>D27</f>
        <v>130199.75329110309</v>
      </c>
      <c r="E2" s="4">
        <f>E27</f>
        <v>149440.55902562826</v>
      </c>
      <c r="F2" s="4">
        <f>F27</f>
        <v>138104.08233506916</v>
      </c>
      <c r="G2" s="4">
        <f>SUM(B2:F2)</f>
        <v>680543.39186531003</v>
      </c>
    </row>
    <row r="3" spans="1:7" ht="24.95" customHeight="1" x14ac:dyDescent="0.3">
      <c r="A3" s="1" t="s">
        <v>5</v>
      </c>
      <c r="B3" s="10">
        <f>B51</f>
        <v>106319.2216315</v>
      </c>
      <c r="C3" s="10">
        <f>C51</f>
        <v>99587.276600000012</v>
      </c>
      <c r="D3" s="10">
        <f>D51</f>
        <v>205079.60415281</v>
      </c>
      <c r="E3" s="10">
        <f>E51</f>
        <v>97448.065499999997</v>
      </c>
      <c r="F3" s="10">
        <f>F51</f>
        <v>172109.22875999997</v>
      </c>
      <c r="G3" s="10">
        <f>SUM(B3:F3)</f>
        <v>680543.39664430998</v>
      </c>
    </row>
    <row r="4" spans="1:7" ht="24.75" customHeight="1" x14ac:dyDescent="0.3">
      <c r="A4" s="2" t="s">
        <v>4</v>
      </c>
      <c r="B4" s="5">
        <f>B2-B3</f>
        <v>52646.999337074347</v>
      </c>
      <c r="C4" s="5">
        <f>C2-C3</f>
        <v>4245.4996449351602</v>
      </c>
      <c r="D4" s="5">
        <f>D2-D3</f>
        <v>-74879.850861706916</v>
      </c>
      <c r="E4" s="5">
        <f>E2-E3</f>
        <v>51992.493525628262</v>
      </c>
      <c r="F4" s="5">
        <f>F2-F3</f>
        <v>-34005.146424930805</v>
      </c>
      <c r="G4" s="5">
        <f>SUM(B4:F4)</f>
        <v>-4.7789999516680837E-3</v>
      </c>
    </row>
    <row r="5" spans="1:7" ht="4.5" customHeight="1" x14ac:dyDescent="0.25"/>
    <row r="6" spans="1:7" ht="18.75" x14ac:dyDescent="0.3">
      <c r="A6" s="7" t="s">
        <v>7</v>
      </c>
      <c r="B6" s="3" t="s">
        <v>3</v>
      </c>
      <c r="C6" s="3" t="s">
        <v>1</v>
      </c>
      <c r="D6" s="3" t="s">
        <v>2</v>
      </c>
      <c r="E6" s="6" t="s">
        <v>8</v>
      </c>
      <c r="F6" s="6" t="s">
        <v>9</v>
      </c>
      <c r="G6" s="6" t="s">
        <v>10</v>
      </c>
    </row>
    <row r="7" spans="1:7" ht="12.95" customHeight="1" x14ac:dyDescent="0.25">
      <c r="A7" s="8" t="s">
        <v>29</v>
      </c>
      <c r="B7" s="9">
        <v>10101.158328035424</v>
      </c>
      <c r="C7" s="9">
        <v>3653.9640327407405</v>
      </c>
      <c r="D7" s="9">
        <v>3608.2605571111108</v>
      </c>
      <c r="E7" s="9">
        <v>9902.3688694686007</v>
      </c>
      <c r="F7" s="9">
        <v>7120.7697466441223</v>
      </c>
      <c r="G7" s="9">
        <f>SUM(B7:F7)</f>
        <v>34386.521534</v>
      </c>
    </row>
    <row r="8" spans="1:7" ht="12.95" customHeight="1" x14ac:dyDescent="0.25">
      <c r="A8" s="8" t="s">
        <v>18</v>
      </c>
      <c r="B8" s="9">
        <v>4278.8399999999992</v>
      </c>
      <c r="C8" s="9">
        <v>3046.1800000000003</v>
      </c>
      <c r="D8" s="9">
        <v>3813.9100000000003</v>
      </c>
      <c r="E8" s="9">
        <v>6221.3399999999992</v>
      </c>
      <c r="F8" s="9">
        <v>3926.2599999999998</v>
      </c>
      <c r="G8" s="9">
        <f>SUM(B8:F8)</f>
        <v>21286.53</v>
      </c>
    </row>
    <row r="9" spans="1:7" ht="12.95" customHeight="1" x14ac:dyDescent="0.25">
      <c r="A9" s="8" t="s">
        <v>17</v>
      </c>
      <c r="B9" s="9">
        <f>'[1]LIVRAISON 1'!L$1</f>
        <v>20056.484000000008</v>
      </c>
      <c r="C9" s="9">
        <f>'[1]LIVRAISON 1'!M$1</f>
        <v>9065.1371999999992</v>
      </c>
      <c r="D9" s="9">
        <f>'[1]LIVRAISON 1'!N$1</f>
        <v>16008.006000000001</v>
      </c>
      <c r="E9" s="9">
        <f>'[1]LIVRAISON 1'!O$1</f>
        <v>22655.042200000004</v>
      </c>
      <c r="F9" s="9">
        <f>'[1]LIVRAISON 1'!P$1</f>
        <v>31802.607199999999</v>
      </c>
      <c r="G9" s="9">
        <f t="shared" ref="G9:G26" si="0">SUM(B9:F9)</f>
        <v>99587.276600000012</v>
      </c>
    </row>
    <row r="10" spans="1:7" ht="12.95" customHeight="1" x14ac:dyDescent="0.25">
      <c r="A10" s="8" t="s">
        <v>13</v>
      </c>
      <c r="B10" s="9">
        <f>'[2]LIVRAISON I'!L$1</f>
        <v>15967.679</v>
      </c>
      <c r="C10" s="9">
        <f>'[2]LIVRAISON I'!M$1</f>
        <v>5948.6490000000003</v>
      </c>
      <c r="D10" s="9">
        <f>'[2]LIVRAISON I'!N$1</f>
        <v>16510.667600000001</v>
      </c>
      <c r="E10" s="9">
        <f>'[2]LIVRAISON I'!O$1</f>
        <v>13608.201600000002</v>
      </c>
      <c r="F10" s="9">
        <f>'[2]LIVRAISON I'!P$1</f>
        <v>17852.209200000001</v>
      </c>
      <c r="G10" s="9">
        <f t="shared" si="0"/>
        <v>69887.406400000007</v>
      </c>
    </row>
    <row r="11" spans="1:7" ht="12.95" customHeight="1" x14ac:dyDescent="0.25">
      <c r="A11" s="8" t="s">
        <v>14</v>
      </c>
      <c r="B11" s="9">
        <f>'[2]LIVRAISON II'!L$1</f>
        <v>375.90839999999997</v>
      </c>
      <c r="C11" s="9">
        <f>'[2]LIVRAISON II'!M$1</f>
        <v>442.56800000000004</v>
      </c>
      <c r="D11" s="9">
        <f>'[2]LIVRAISON II'!N$1</f>
        <v>1703.6123999999998</v>
      </c>
      <c r="E11" s="9">
        <f>'[2]LIVRAISON II'!O$1</f>
        <v>375.90839999999997</v>
      </c>
      <c r="F11" s="9">
        <f>'[2]LIVRAISON II'!P$1</f>
        <v>1343.4741599999998</v>
      </c>
      <c r="G11" s="9">
        <f t="shared" si="0"/>
        <v>4241.4713599999995</v>
      </c>
    </row>
    <row r="12" spans="1:7" ht="12.95" customHeight="1" x14ac:dyDescent="0.25">
      <c r="A12" s="8" t="s">
        <v>15</v>
      </c>
      <c r="B12" s="9">
        <f>'[2]LIVRAISON III'!L$1</f>
        <v>2963.7748000000001</v>
      </c>
      <c r="C12" s="9">
        <f>'[2]LIVRAISON III'!M$1</f>
        <v>888.37980000000005</v>
      </c>
      <c r="D12" s="9">
        <f>'[2]LIVRAISON III'!N$1</f>
        <v>2609.4999000000003</v>
      </c>
      <c r="E12" s="9">
        <f>'[2]LIVRAISON III'!O$1</f>
        <v>1332.5697</v>
      </c>
      <c r="F12" s="9">
        <f>'[2]LIVRAISON III'!P$1</f>
        <v>1963.8122000000001</v>
      </c>
      <c r="G12" s="9">
        <f t="shared" si="0"/>
        <v>9758.0364000000009</v>
      </c>
    </row>
    <row r="13" spans="1:7" ht="12.95" customHeight="1" x14ac:dyDescent="0.25">
      <c r="A13" s="8" t="s">
        <v>30</v>
      </c>
      <c r="B13" s="9">
        <f>[3]DETAIL!K$1</f>
        <v>17619.532637</v>
      </c>
      <c r="C13" s="9">
        <f>[3]DETAIL!L$1</f>
        <v>12529.050194999998</v>
      </c>
      <c r="D13" s="9">
        <f>[3]DETAIL!M$1</f>
        <v>11122.413654</v>
      </c>
      <c r="E13" s="9">
        <f>[3]DETAIL!N$1</f>
        <v>17020.718325999998</v>
      </c>
      <c r="F13" s="9">
        <f>[3]DETAIL!O$1</f>
        <v>12894.183935000003</v>
      </c>
      <c r="G13" s="9">
        <f t="shared" si="0"/>
        <v>71185.898747000014</v>
      </c>
    </row>
    <row r="14" spans="1:7" ht="12.95" customHeight="1" x14ac:dyDescent="0.25">
      <c r="A14" s="8" t="s">
        <v>31</v>
      </c>
      <c r="B14" s="9">
        <f>[4]DETAIL!L$1</f>
        <v>19019.788000000004</v>
      </c>
      <c r="C14" s="9">
        <f>[4]DETAIL!M$1</f>
        <v>15517.075900000002</v>
      </c>
      <c r="D14" s="9">
        <f>[4]DETAIL!N$1</f>
        <v>11740.691299999999</v>
      </c>
      <c r="E14" s="9">
        <f>[4]DETAIL!O$1</f>
        <v>18295.615299999998</v>
      </c>
      <c r="F14" s="9">
        <f>[4]DETAIL!P$1</f>
        <v>12834.991</v>
      </c>
      <c r="G14" s="9">
        <f>SUM(B14:F14)</f>
        <v>77408.161500000002</v>
      </c>
    </row>
    <row r="15" spans="1:7" ht="12.95" customHeight="1" x14ac:dyDescent="0.25">
      <c r="A15" s="8" t="s">
        <v>32</v>
      </c>
      <c r="B15" s="9">
        <v>831.49700000000007</v>
      </c>
      <c r="C15" s="9">
        <v>0</v>
      </c>
      <c r="D15" s="9">
        <v>386.69800000000004</v>
      </c>
      <c r="E15" s="9">
        <v>1299.6220000000001</v>
      </c>
      <c r="F15" s="9">
        <v>1151.5340000000001</v>
      </c>
      <c r="G15" s="9">
        <f>SUM(B15:F15)</f>
        <v>3669.3510000000001</v>
      </c>
    </row>
    <row r="16" spans="1:7" ht="12.95" customHeight="1" x14ac:dyDescent="0.25">
      <c r="A16" s="8" t="s">
        <v>16</v>
      </c>
      <c r="B16" s="9">
        <f>'[5]LIVRAISON 1'!L$1</f>
        <v>11615.7636</v>
      </c>
      <c r="C16" s="9">
        <f>'[5]LIVRAISON 1'!M$1</f>
        <v>14940.883999999993</v>
      </c>
      <c r="D16" s="9">
        <f>'[5]LIVRAISON 1'!N$1</f>
        <v>17051.862799999995</v>
      </c>
      <c r="E16" s="9">
        <f>'[5]LIVRAISON 1'!O$1</f>
        <v>3747.1574000000001</v>
      </c>
      <c r="F16" s="9">
        <f>'[5]LIVRAISON 1'!P$1</f>
        <v>16075.165399999996</v>
      </c>
      <c r="G16" s="9">
        <f t="shared" si="0"/>
        <v>63430.833199999979</v>
      </c>
    </row>
    <row r="17" spans="1:7" ht="12.95" customHeight="1" x14ac:dyDescent="0.25">
      <c r="A17" s="8" t="s">
        <v>19</v>
      </c>
      <c r="B17" s="9">
        <f>'[6]LIVRAISON 1'!L$1</f>
        <v>17193.266999999993</v>
      </c>
      <c r="C17" s="9">
        <f>'[6]LIVRAISON 1'!M$1</f>
        <v>20447.161</v>
      </c>
      <c r="D17" s="9">
        <f>'[6]LIVRAISON 1'!N$1</f>
        <v>16246.537999999999</v>
      </c>
      <c r="E17" s="9">
        <f>'[6]LIVRAISON 1'!O$1</f>
        <v>18253.284</v>
      </c>
      <c r="F17" s="9">
        <f>'[6]LIVRAISON 1'!P$1</f>
        <v>4879.665</v>
      </c>
      <c r="G17" s="9">
        <f t="shared" si="0"/>
        <v>77019.914999999994</v>
      </c>
    </row>
    <row r="18" spans="1:7" ht="12.95" customHeight="1" x14ac:dyDescent="0.25">
      <c r="A18" s="8" t="s">
        <v>20</v>
      </c>
      <c r="B18" s="9">
        <v>5449.4223000000011</v>
      </c>
      <c r="C18" s="9">
        <v>1350.00684</v>
      </c>
      <c r="D18" s="9">
        <v>3214.19371</v>
      </c>
      <c r="E18" s="9">
        <v>5759.46</v>
      </c>
      <c r="F18" s="9">
        <v>2355.3073040000004</v>
      </c>
      <c r="G18" s="9">
        <f t="shared" si="0"/>
        <v>18128.390154000004</v>
      </c>
    </row>
    <row r="19" spans="1:7" ht="12.95" customHeight="1" x14ac:dyDescent="0.25">
      <c r="A19" s="8" t="s">
        <v>21</v>
      </c>
      <c r="B19" s="9">
        <v>9185.3894655388722</v>
      </c>
      <c r="C19" s="9">
        <v>3208.9641786944753</v>
      </c>
      <c r="D19" s="9">
        <v>4128.5664984919522</v>
      </c>
      <c r="E19" s="9">
        <v>4716.8907733496399</v>
      </c>
      <c r="F19" s="9">
        <v>4642.894150925059</v>
      </c>
      <c r="G19" s="9">
        <f t="shared" si="0"/>
        <v>25882.705066999995</v>
      </c>
    </row>
    <row r="20" spans="1:7" ht="12.95" customHeight="1" x14ac:dyDescent="0.25">
      <c r="A20" s="8" t="s">
        <v>22</v>
      </c>
      <c r="B20" s="9">
        <v>3286.3363319999999</v>
      </c>
      <c r="C20" s="9">
        <v>2153.6064160000001</v>
      </c>
      <c r="D20" s="9">
        <v>3262.2027320000002</v>
      </c>
      <c r="E20" s="9">
        <v>4160.5449258099989</v>
      </c>
      <c r="F20" s="9">
        <v>0</v>
      </c>
      <c r="G20" s="9">
        <f t="shared" si="0"/>
        <v>12862.690405809997</v>
      </c>
    </row>
    <row r="21" spans="1:7" ht="12.95" customHeight="1" x14ac:dyDescent="0.25">
      <c r="A21" s="8" t="s">
        <v>23</v>
      </c>
      <c r="B21" s="9">
        <f>'[5]LIVRAISON 2'!L$1</f>
        <v>3561.2906000000003</v>
      </c>
      <c r="C21" s="9">
        <f>'[5]LIVRAISON 2'!M$1</f>
        <v>3092.3116</v>
      </c>
      <c r="D21" s="9">
        <f>'[5]LIVRAISON 2'!N$1</f>
        <v>3796.1476000000002</v>
      </c>
      <c r="E21" s="9">
        <f>'[5]LIVRAISON 2'!O$1</f>
        <v>2005.6778000000002</v>
      </c>
      <c r="F21" s="9">
        <f>'[5]LIVRAISON 2'!P$1</f>
        <v>3127.9346000000005</v>
      </c>
      <c r="G21" s="9">
        <f t="shared" si="0"/>
        <v>15583.362200000001</v>
      </c>
    </row>
    <row r="22" spans="1:7" ht="12.95" customHeight="1" x14ac:dyDescent="0.25">
      <c r="A22" s="8" t="s">
        <v>26</v>
      </c>
      <c r="B22" s="9">
        <f>'[5]LIVRAISON 3'!L$1</f>
        <v>1612.2666000000002</v>
      </c>
      <c r="C22" s="9">
        <f>'[5]LIVRAISON 3'!M$1</f>
        <v>700.83720000000005</v>
      </c>
      <c r="D22" s="9">
        <f>'[5]LIVRAISON 3'!N$1</f>
        <v>1012.8887999999999</v>
      </c>
      <c r="E22" s="9">
        <f>'[5]LIVRAISON 3'!O$1</f>
        <v>1494.6078</v>
      </c>
      <c r="F22" s="9">
        <f>'[5]LIVRAISON 3'!P$1</f>
        <v>818.49599999999998</v>
      </c>
      <c r="G22" s="9">
        <f>SUM(B22:F22)</f>
        <v>5639.0964000000004</v>
      </c>
    </row>
    <row r="23" spans="1:7" ht="12.95" customHeight="1" x14ac:dyDescent="0.25">
      <c r="A23" s="8" t="s">
        <v>27</v>
      </c>
      <c r="B23" s="9">
        <f>'[5]LIVRAISON 4'!L$1</f>
        <v>376.43759999999997</v>
      </c>
      <c r="C23" s="9">
        <f>'[5]LIVRAISON 4'!M$1</f>
        <v>286.7088</v>
      </c>
      <c r="D23" s="9">
        <f>'[5]LIVRAISON 4'!N$1</f>
        <v>389.88319999999999</v>
      </c>
      <c r="E23" s="9">
        <f>'[5]LIVRAISON 4'!O$1</f>
        <v>0</v>
      </c>
      <c r="F23" s="9">
        <f>'[5]LIVRAISON 4'!P$1</f>
        <v>238.434</v>
      </c>
      <c r="G23" s="9">
        <f>SUM(B23:F23)</f>
        <v>1291.4635999999998</v>
      </c>
    </row>
    <row r="24" spans="1:7" ht="12.95" customHeight="1" x14ac:dyDescent="0.25">
      <c r="A24" s="8" t="s">
        <v>28</v>
      </c>
      <c r="B24" s="9">
        <v>550.60320000000002</v>
      </c>
      <c r="C24" s="9">
        <v>550.60320000000002</v>
      </c>
      <c r="D24" s="9">
        <v>550.60320000000002</v>
      </c>
      <c r="E24" s="9">
        <v>225.4392</v>
      </c>
      <c r="F24" s="9">
        <v>400.31040000000002</v>
      </c>
      <c r="G24" s="9">
        <f>SUM(B24:F24)</f>
        <v>2277.5592000000001</v>
      </c>
    </row>
    <row r="25" spans="1:7" ht="12.95" customHeight="1" x14ac:dyDescent="0.25">
      <c r="A25" s="8" t="s">
        <v>24</v>
      </c>
      <c r="B25" s="9">
        <v>10885.512105999998</v>
      </c>
      <c r="C25" s="9">
        <v>3135.5758824999998</v>
      </c>
      <c r="D25" s="9">
        <v>9865.9883394999997</v>
      </c>
      <c r="E25" s="9">
        <v>14319.663731000002</v>
      </c>
      <c r="F25" s="9">
        <v>12439.430038500002</v>
      </c>
      <c r="G25" s="9">
        <f t="shared" si="0"/>
        <v>50646.170097499999</v>
      </c>
    </row>
    <row r="26" spans="1:7" ht="12.95" customHeight="1" x14ac:dyDescent="0.25">
      <c r="A26" s="8" t="s">
        <v>25</v>
      </c>
      <c r="B26" s="9">
        <v>4035.27</v>
      </c>
      <c r="C26" s="9">
        <v>2875.1130000000003</v>
      </c>
      <c r="D26" s="9">
        <v>3177.1189999999997</v>
      </c>
      <c r="E26" s="9">
        <v>4046.4469999999997</v>
      </c>
      <c r="F26" s="9">
        <v>2236.6039999999998</v>
      </c>
      <c r="G26" s="9">
        <f t="shared" si="0"/>
        <v>16370.553</v>
      </c>
    </row>
    <row r="27" spans="1:7" ht="12.95" customHeight="1" x14ac:dyDescent="0.25">
      <c r="A27" s="11" t="s">
        <v>11</v>
      </c>
      <c r="B27" s="12">
        <f>SUM(B7:B26)</f>
        <v>158966.22096857434</v>
      </c>
      <c r="C27" s="12">
        <f>SUM(C7:C26)</f>
        <v>103832.77624493517</v>
      </c>
      <c r="D27" s="12">
        <f>SUM(D7:D26)</f>
        <v>130199.75329110309</v>
      </c>
      <c r="E27" s="12">
        <f>SUM(E7:E26)</f>
        <v>149440.55902562826</v>
      </c>
      <c r="F27" s="12">
        <f>SUM(F7:F26)</f>
        <v>138104.08233506916</v>
      </c>
      <c r="G27" s="12">
        <f>SUM(B27:F27)</f>
        <v>680543.39186531003</v>
      </c>
    </row>
    <row r="28" spans="1:7" ht="12.95" customHeight="1" x14ac:dyDescent="0.25">
      <c r="G28" s="12">
        <f>SUM(G7:G26)</f>
        <v>680543.39186531003</v>
      </c>
    </row>
    <row r="29" spans="1:7" ht="4.5" customHeight="1" x14ac:dyDescent="0.25"/>
    <row r="30" spans="1:7" ht="18.75" x14ac:dyDescent="0.3">
      <c r="A30" s="7" t="s">
        <v>7</v>
      </c>
      <c r="B30" s="3" t="s">
        <v>3</v>
      </c>
      <c r="C30" s="3" t="s">
        <v>1</v>
      </c>
      <c r="D30" s="3" t="s">
        <v>2</v>
      </c>
      <c r="E30" s="6" t="s">
        <v>8</v>
      </c>
      <c r="F30" s="6" t="s">
        <v>9</v>
      </c>
      <c r="G30" s="6" t="s">
        <v>10</v>
      </c>
    </row>
    <row r="31" spans="1:7" ht="12.95" customHeight="1" x14ac:dyDescent="0.25">
      <c r="A31" s="8" t="s">
        <v>29</v>
      </c>
      <c r="B31" s="9">
        <v>34386.521534</v>
      </c>
      <c r="C31" s="9"/>
      <c r="D31" s="9"/>
      <c r="E31" s="9"/>
      <c r="F31" s="9"/>
      <c r="G31" s="9">
        <f>SUM(B31:F31)</f>
        <v>34386.521534</v>
      </c>
    </row>
    <row r="32" spans="1:7" ht="12.95" customHeight="1" x14ac:dyDescent="0.25">
      <c r="A32" s="8" t="s">
        <v>18</v>
      </c>
      <c r="B32" s="9">
        <v>21286.53</v>
      </c>
      <c r="C32" s="9"/>
      <c r="D32" s="9"/>
      <c r="E32" s="9"/>
      <c r="F32" s="9"/>
      <c r="G32" s="9">
        <f>SUM(B32:F32)</f>
        <v>21286.53</v>
      </c>
    </row>
    <row r="33" spans="1:9" ht="12.95" customHeight="1" x14ac:dyDescent="0.25">
      <c r="A33" s="8" t="s">
        <v>17</v>
      </c>
      <c r="B33" s="9"/>
      <c r="C33" s="9">
        <v>99587.276600000012</v>
      </c>
      <c r="D33" s="9"/>
      <c r="E33" s="9"/>
      <c r="F33" s="9"/>
      <c r="G33" s="9">
        <f t="shared" ref="G33:G50" si="1">SUM(B33:F33)</f>
        <v>99587.276600000012</v>
      </c>
    </row>
    <row r="34" spans="1:9" ht="12.95" customHeight="1" x14ac:dyDescent="0.25">
      <c r="A34" s="8" t="s">
        <v>13</v>
      </c>
      <c r="B34" s="9"/>
      <c r="C34" s="9"/>
      <c r="D34" s="9"/>
      <c r="E34" s="9"/>
      <c r="F34" s="9">
        <v>69887.406400000007</v>
      </c>
      <c r="G34" s="9">
        <f t="shared" si="1"/>
        <v>69887.406400000007</v>
      </c>
      <c r="I34" s="14"/>
    </row>
    <row r="35" spans="1:9" ht="12.95" customHeight="1" x14ac:dyDescent="0.25">
      <c r="A35" s="8" t="s">
        <v>14</v>
      </c>
      <c r="B35" s="9"/>
      <c r="C35" s="9"/>
      <c r="D35" s="9"/>
      <c r="E35" s="9"/>
      <c r="F35" s="9">
        <v>4241.4713599999995</v>
      </c>
      <c r="G35" s="9">
        <f t="shared" si="1"/>
        <v>4241.4713599999995</v>
      </c>
      <c r="I35" s="14"/>
    </row>
    <row r="36" spans="1:9" ht="12.95" customHeight="1" x14ac:dyDescent="0.25">
      <c r="A36" s="8" t="s">
        <v>15</v>
      </c>
      <c r="B36" s="9"/>
      <c r="C36" s="9"/>
      <c r="D36" s="9"/>
      <c r="E36" s="9"/>
      <c r="F36" s="9">
        <v>9758.0364000000009</v>
      </c>
      <c r="G36" s="9">
        <f t="shared" si="1"/>
        <v>9758.0364000000009</v>
      </c>
      <c r="I36" s="14"/>
    </row>
    <row r="37" spans="1:9" ht="12.95" customHeight="1" x14ac:dyDescent="0.25">
      <c r="A37" s="8" t="s">
        <v>30</v>
      </c>
      <c r="B37" s="9"/>
      <c r="C37" s="9"/>
      <c r="D37" s="9">
        <v>71185.898747000014</v>
      </c>
      <c r="E37" s="9"/>
      <c r="F37" s="9"/>
      <c r="G37" s="9">
        <f t="shared" si="1"/>
        <v>71185.898747000014</v>
      </c>
    </row>
    <row r="38" spans="1:9" ht="12.95" customHeight="1" x14ac:dyDescent="0.25">
      <c r="A38" s="8" t="s">
        <v>31</v>
      </c>
      <c r="B38" s="9"/>
      <c r="C38" s="9"/>
      <c r="D38" s="9"/>
      <c r="E38" s="9">
        <v>77408.161500000002</v>
      </c>
      <c r="F38" s="9"/>
      <c r="G38" s="9">
        <f>SUM(B38:F38)</f>
        <v>77408.161500000002</v>
      </c>
    </row>
    <row r="39" spans="1:9" ht="12.95" customHeight="1" x14ac:dyDescent="0.25">
      <c r="A39" s="8" t="s">
        <v>32</v>
      </c>
      <c r="B39" s="9"/>
      <c r="C39" s="9"/>
      <c r="D39" s="9"/>
      <c r="E39" s="9">
        <v>3669.3510000000001</v>
      </c>
      <c r="F39" s="9"/>
      <c r="G39" s="9">
        <f>SUM(B39:F39)</f>
        <v>3669.3510000000001</v>
      </c>
    </row>
    <row r="40" spans="1:9" ht="12.95" customHeight="1" x14ac:dyDescent="0.25">
      <c r="A40" s="8" t="s">
        <v>16</v>
      </c>
      <c r="B40" s="9"/>
      <c r="C40" s="9"/>
      <c r="D40" s="9"/>
      <c r="E40" s="9"/>
      <c r="F40" s="9">
        <f>'[5]LIVRAISON 1'!$Q$1</f>
        <v>63430.833199999979</v>
      </c>
      <c r="G40" s="9">
        <f t="shared" si="1"/>
        <v>63430.833199999979</v>
      </c>
      <c r="I40" s="14"/>
    </row>
    <row r="41" spans="1:9" ht="12.95" customHeight="1" x14ac:dyDescent="0.25">
      <c r="A41" s="8" t="s">
        <v>19</v>
      </c>
      <c r="B41" s="9"/>
      <c r="C41" s="9"/>
      <c r="D41" s="9">
        <f>'[6]LIVRAISON 1'!$Q$1</f>
        <v>77019.914999999979</v>
      </c>
      <c r="E41" s="9"/>
      <c r="F41" s="9"/>
      <c r="G41" s="9">
        <f t="shared" si="1"/>
        <v>77019.914999999979</v>
      </c>
    </row>
    <row r="42" spans="1:9" ht="12.95" customHeight="1" x14ac:dyDescent="0.25">
      <c r="A42" s="8" t="s">
        <v>20</v>
      </c>
      <c r="B42" s="9"/>
      <c r="C42" s="9"/>
      <c r="D42" s="9">
        <v>18128.39</v>
      </c>
      <c r="E42" s="9"/>
      <c r="F42" s="9"/>
      <c r="G42" s="9">
        <f t="shared" si="1"/>
        <v>18128.39</v>
      </c>
    </row>
    <row r="43" spans="1:9" ht="12.95" customHeight="1" x14ac:dyDescent="0.25">
      <c r="A43" s="8" t="s">
        <v>21</v>
      </c>
      <c r="B43" s="9"/>
      <c r="C43" s="9"/>
      <c r="D43" s="9">
        <v>25882.71</v>
      </c>
      <c r="E43" s="9"/>
      <c r="F43" s="9"/>
      <c r="G43" s="9">
        <f t="shared" si="1"/>
        <v>25882.71</v>
      </c>
    </row>
    <row r="44" spans="1:9" ht="12.95" customHeight="1" x14ac:dyDescent="0.25">
      <c r="A44" s="8" t="s">
        <v>22</v>
      </c>
      <c r="B44" s="9"/>
      <c r="C44" s="9"/>
      <c r="D44" s="9">
        <v>12862.690405809997</v>
      </c>
      <c r="E44" s="9"/>
      <c r="F44" s="9"/>
      <c r="G44" s="9">
        <f t="shared" si="1"/>
        <v>12862.690405809997</v>
      </c>
    </row>
    <row r="45" spans="1:9" ht="12.95" customHeight="1" x14ac:dyDescent="0.25">
      <c r="A45" s="8" t="s">
        <v>23</v>
      </c>
      <c r="B45" s="9"/>
      <c r="C45" s="9"/>
      <c r="D45" s="9"/>
      <c r="E45" s="9"/>
      <c r="F45" s="9">
        <f>'[5]LIVRAISON 2'!$Q$1</f>
        <v>15583.362200000001</v>
      </c>
      <c r="G45" s="9">
        <f t="shared" si="1"/>
        <v>15583.362200000001</v>
      </c>
    </row>
    <row r="46" spans="1:9" ht="12.95" customHeight="1" x14ac:dyDescent="0.25">
      <c r="A46" s="8" t="s">
        <v>26</v>
      </c>
      <c r="B46" s="9"/>
      <c r="C46" s="9"/>
      <c r="D46" s="9"/>
      <c r="E46" s="9"/>
      <c r="F46" s="9">
        <v>5639.0964000000004</v>
      </c>
      <c r="G46" s="9">
        <f t="shared" si="1"/>
        <v>5639.0964000000004</v>
      </c>
    </row>
    <row r="47" spans="1:9" ht="12.95" customHeight="1" x14ac:dyDescent="0.25">
      <c r="A47" s="8" t="s">
        <v>27</v>
      </c>
      <c r="B47" s="9"/>
      <c r="C47" s="9"/>
      <c r="D47" s="9"/>
      <c r="E47" s="9"/>
      <c r="F47" s="9">
        <v>1291.4635999999998</v>
      </c>
      <c r="G47" s="9">
        <f t="shared" si="1"/>
        <v>1291.4635999999998</v>
      </c>
    </row>
    <row r="48" spans="1:9" ht="12.95" customHeight="1" x14ac:dyDescent="0.25">
      <c r="A48" s="8" t="s">
        <v>28</v>
      </c>
      <c r="B48" s="9"/>
      <c r="C48" s="9"/>
      <c r="D48" s="9"/>
      <c r="E48" s="9"/>
      <c r="F48" s="9">
        <v>2277.5592000000001</v>
      </c>
      <c r="G48" s="9">
        <f>SUM(B48:F48)</f>
        <v>2277.5592000000001</v>
      </c>
    </row>
    <row r="49" spans="1:7" ht="12.95" customHeight="1" x14ac:dyDescent="0.25">
      <c r="A49" s="8" t="s">
        <v>24</v>
      </c>
      <c r="B49" s="9">
        <v>50646.170097499999</v>
      </c>
      <c r="C49" s="9"/>
      <c r="D49" s="9"/>
      <c r="E49" s="9"/>
      <c r="F49" s="9"/>
      <c r="G49" s="9">
        <f t="shared" si="1"/>
        <v>50646.170097499999</v>
      </c>
    </row>
    <row r="50" spans="1:7" ht="12.95" customHeight="1" x14ac:dyDescent="0.25">
      <c r="A50" s="8" t="s">
        <v>25</v>
      </c>
      <c r="B50" s="9"/>
      <c r="C50" s="9"/>
      <c r="D50" s="9"/>
      <c r="E50" s="9">
        <v>16370.553</v>
      </c>
      <c r="F50" s="9"/>
      <c r="G50" s="9">
        <f t="shared" si="1"/>
        <v>16370.553</v>
      </c>
    </row>
    <row r="51" spans="1:7" ht="12.95" customHeight="1" x14ac:dyDescent="0.25">
      <c r="A51" s="11" t="s">
        <v>12</v>
      </c>
      <c r="B51" s="13">
        <f>SUM(B31:B50)</f>
        <v>106319.2216315</v>
      </c>
      <c r="C51" s="13">
        <f>SUM(C31:C50)</f>
        <v>99587.276600000012</v>
      </c>
      <c r="D51" s="13">
        <f>SUM(D31:D50)</f>
        <v>205079.60415281</v>
      </c>
      <c r="E51" s="13">
        <f>SUM(E31:E50)</f>
        <v>97448.065499999997</v>
      </c>
      <c r="F51" s="13">
        <f>SUM(F31:F50)</f>
        <v>172109.22875999997</v>
      </c>
      <c r="G51" s="13">
        <f>SUM(B51:F51)</f>
        <v>680543.39664430998</v>
      </c>
    </row>
    <row r="52" spans="1:7" ht="12.95" customHeight="1" x14ac:dyDescent="0.25">
      <c r="G52" s="13">
        <f>SUM(G31:G50)</f>
        <v>680543.39664430998</v>
      </c>
    </row>
  </sheetData>
  <sheetProtection algorithmName="SHA-512" hashValue="UXjSjfDr3/tENhisXueMTKO0ri4a/M0WOcU4W65Ogjl5MY/CFYzVKkPr37UKdrVv2bRESK8ax5NQa4Wc8H+oEg==" saltValue="7DR6tl41GdoQswfJKrOezw==" spinCount="100000" sheet="1" objects="1" scenarios="1"/>
  <phoneticPr fontId="8" type="noConversion"/>
  <printOptions horizontalCentered="1"/>
  <pageMargins left="0.19685039370078741" right="0.19685039370078741" top="0.19685039370078741" bottom="0.19685039370078741" header="0.19685039370078741" footer="0.1181102362204724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zoomScale="79" zoomScaleNormal="79" zoomScalePageLayoutView="79" workbookViewId="0"/>
  </sheetViews>
  <sheetFormatPr baseColWidth="10" defaultRowHeight="15" x14ac:dyDescent="0.25"/>
  <cols>
    <col min="1" max="1" width="23.28515625" bestFit="1" customWidth="1"/>
    <col min="2" max="7" width="19.7109375" customWidth="1"/>
  </cols>
  <sheetData>
    <row r="1" spans="1:7" ht="24.75" customHeight="1" x14ac:dyDescent="0.3">
      <c r="A1" s="1" t="s">
        <v>0</v>
      </c>
      <c r="B1" s="3" t="s">
        <v>3</v>
      </c>
      <c r="C1" s="3" t="s">
        <v>1</v>
      </c>
      <c r="D1" s="3" t="s">
        <v>2</v>
      </c>
      <c r="E1" s="6" t="s">
        <v>8</v>
      </c>
      <c r="F1" s="6" t="s">
        <v>9</v>
      </c>
      <c r="G1" s="3" t="s">
        <v>10</v>
      </c>
    </row>
    <row r="2" spans="1:7" ht="24.75" customHeight="1" x14ac:dyDescent="0.3">
      <c r="A2" s="1" t="s">
        <v>6</v>
      </c>
      <c r="B2" s="4">
        <f>B27</f>
        <v>200726.21789999993</v>
      </c>
      <c r="C2" s="4">
        <f>C27</f>
        <v>129395.16272199998</v>
      </c>
      <c r="D2" s="4">
        <f>D27</f>
        <v>163999.94758499996</v>
      </c>
      <c r="E2" s="4">
        <f>E27</f>
        <v>189188.90212799999</v>
      </c>
      <c r="F2" s="4">
        <f>F27</f>
        <v>175347.84650999992</v>
      </c>
      <c r="G2" s="4">
        <f>SUM(B2:F2)</f>
        <v>858658.0768449998</v>
      </c>
    </row>
    <row r="3" spans="1:7" ht="24.75" customHeight="1" x14ac:dyDescent="0.3">
      <c r="A3" s="1" t="s">
        <v>5</v>
      </c>
      <c r="B3" s="10">
        <f>B51</f>
        <v>139886.88338999997</v>
      </c>
      <c r="C3" s="10">
        <f>C51</f>
        <v>125591.93443999998</v>
      </c>
      <c r="D3" s="10">
        <f>D51</f>
        <v>255600.90369999997</v>
      </c>
      <c r="E3" s="10">
        <f>E51</f>
        <v>123760.24279500001</v>
      </c>
      <c r="F3" s="10">
        <f>F51</f>
        <v>213818.11252</v>
      </c>
      <c r="G3" s="10">
        <f>SUM(B3:F3)</f>
        <v>858658.07684499992</v>
      </c>
    </row>
    <row r="4" spans="1:7" ht="24.75" customHeight="1" x14ac:dyDescent="0.3">
      <c r="A4" s="2" t="s">
        <v>4</v>
      </c>
      <c r="B4" s="5">
        <f>B2-B3</f>
        <v>60839.334509999957</v>
      </c>
      <c r="C4" s="5">
        <f>C2-C3</f>
        <v>3803.2282819999964</v>
      </c>
      <c r="D4" s="5">
        <f>D2-D3</f>
        <v>-91600.956115000008</v>
      </c>
      <c r="E4" s="5">
        <f>E2-E3</f>
        <v>65428.659332999974</v>
      </c>
      <c r="F4" s="5">
        <f>F2-F3</f>
        <v>-38470.266010000079</v>
      </c>
      <c r="G4" s="5">
        <f>SUM(B4:F4)</f>
        <v>-1.6007106751203537E-10</v>
      </c>
    </row>
    <row r="5" spans="1:7" ht="4.5" customHeight="1" x14ac:dyDescent="0.25"/>
    <row r="6" spans="1:7" ht="18.75" x14ac:dyDescent="0.3">
      <c r="A6" s="7" t="s">
        <v>7</v>
      </c>
      <c r="B6" s="3" t="s">
        <v>3</v>
      </c>
      <c r="C6" s="3" t="s">
        <v>1</v>
      </c>
      <c r="D6" s="3" t="s">
        <v>2</v>
      </c>
      <c r="E6" s="6" t="s">
        <v>8</v>
      </c>
      <c r="F6" s="6" t="s">
        <v>9</v>
      </c>
      <c r="G6" s="6" t="s">
        <v>10</v>
      </c>
    </row>
    <row r="7" spans="1:7" ht="12.75" customHeight="1" x14ac:dyDescent="0.25">
      <c r="A7" s="8" t="s">
        <v>29</v>
      </c>
      <c r="B7" s="9">
        <v>14406.689349999997</v>
      </c>
      <c r="C7" s="9">
        <v>5363.4965299999994</v>
      </c>
      <c r="D7" s="9">
        <v>5087.5221399999991</v>
      </c>
      <c r="E7" s="9">
        <v>14304.97558</v>
      </c>
      <c r="F7" s="9">
        <v>10373.650699999998</v>
      </c>
      <c r="G7" s="9">
        <f>SUM(B7:F7)</f>
        <v>49536.334299999995</v>
      </c>
    </row>
    <row r="8" spans="1:7" ht="12.75" customHeight="1" x14ac:dyDescent="0.25">
      <c r="A8" s="8" t="s">
        <v>18</v>
      </c>
      <c r="B8" s="9">
        <v>4849.1592899999996</v>
      </c>
      <c r="C8" s="9">
        <v>3472.5214999999998</v>
      </c>
      <c r="D8" s="9">
        <v>4346.8832999999995</v>
      </c>
      <c r="E8" s="9">
        <v>7052.8815899999991</v>
      </c>
      <c r="F8" s="9">
        <v>4478.5640799999992</v>
      </c>
      <c r="G8" s="9">
        <f>SUM(B8:F8)</f>
        <v>24200.009759999997</v>
      </c>
    </row>
    <row r="9" spans="1:7" ht="12.75" customHeight="1" x14ac:dyDescent="0.25">
      <c r="A9" s="8" t="s">
        <v>17</v>
      </c>
      <c r="B9" s="9">
        <v>25066.099089999996</v>
      </c>
      <c r="C9" s="9">
        <v>11345.87075</v>
      </c>
      <c r="D9" s="9">
        <v>20349.229649999997</v>
      </c>
      <c r="E9" s="9">
        <v>28622.845399999998</v>
      </c>
      <c r="F9" s="9">
        <v>40207.889549999993</v>
      </c>
      <c r="G9" s="9">
        <f t="shared" ref="G9:G26" si="0">SUM(B9:F9)</f>
        <v>125591.93443999998</v>
      </c>
    </row>
    <row r="10" spans="1:7" ht="12.75" customHeight="1" x14ac:dyDescent="0.25">
      <c r="A10" s="8" t="s">
        <v>13</v>
      </c>
      <c r="B10" s="9">
        <v>19782.877609999992</v>
      </c>
      <c r="C10" s="9">
        <v>7365.4835999999987</v>
      </c>
      <c r="D10" s="9">
        <v>20500.926370000001</v>
      </c>
      <c r="E10" s="9">
        <v>16881.545699999999</v>
      </c>
      <c r="F10" s="9">
        <v>22119.707439999991</v>
      </c>
      <c r="G10" s="9">
        <f t="shared" si="0"/>
        <v>86650.54071999999</v>
      </c>
    </row>
    <row r="11" spans="1:7" ht="12.75" customHeight="1" x14ac:dyDescent="0.25">
      <c r="A11" s="8" t="s">
        <v>14</v>
      </c>
      <c r="B11" s="9">
        <v>460.24361999999996</v>
      </c>
      <c r="C11" s="9">
        <v>564.89850000000001</v>
      </c>
      <c r="D11" s="9">
        <v>2154.93912</v>
      </c>
      <c r="E11" s="9">
        <v>460.24361999999996</v>
      </c>
      <c r="F11" s="9">
        <v>1682.2082700000001</v>
      </c>
      <c r="G11" s="9">
        <f t="shared" si="0"/>
        <v>5322.5331299999998</v>
      </c>
    </row>
    <row r="12" spans="1:7" ht="12.75" customHeight="1" x14ac:dyDescent="0.25">
      <c r="A12" s="8" t="s">
        <v>15</v>
      </c>
      <c r="B12" s="9">
        <v>3710.7554799999994</v>
      </c>
      <c r="C12" s="9">
        <v>1114.9708919999998</v>
      </c>
      <c r="D12" s="9">
        <v>3263.13123</v>
      </c>
      <c r="E12" s="9">
        <v>1672.4563379999997</v>
      </c>
      <c r="F12" s="9">
        <v>2458.7289799999994</v>
      </c>
      <c r="G12" s="9">
        <f t="shared" si="0"/>
        <v>12220.042919999998</v>
      </c>
    </row>
    <row r="13" spans="1:7" ht="12.75" customHeight="1" x14ac:dyDescent="0.25">
      <c r="A13" s="8" t="s">
        <v>30</v>
      </c>
      <c r="B13" s="9">
        <v>21751.433259999994</v>
      </c>
      <c r="C13" s="9">
        <v>15437.453709999998</v>
      </c>
      <c r="D13" s="9">
        <v>13768.525510000001</v>
      </c>
      <c r="E13" s="9">
        <v>20999.556660000002</v>
      </c>
      <c r="F13" s="9">
        <v>15985.504359999997</v>
      </c>
      <c r="G13" s="9">
        <f t="shared" si="0"/>
        <v>87942.473499999993</v>
      </c>
    </row>
    <row r="14" spans="1:7" ht="12.75" customHeight="1" x14ac:dyDescent="0.25">
      <c r="A14" s="8" t="s">
        <v>31</v>
      </c>
      <c r="B14" s="9">
        <v>23723.754899999996</v>
      </c>
      <c r="C14" s="9">
        <v>18464.715039999995</v>
      </c>
      <c r="D14" s="9">
        <v>14525.621639999998</v>
      </c>
      <c r="E14" s="9">
        <v>23424.061379999996</v>
      </c>
      <c r="F14" s="9">
        <v>16754.16274</v>
      </c>
      <c r="G14" s="9">
        <f>SUM(B14:F14)</f>
        <v>96892.315699999992</v>
      </c>
    </row>
    <row r="15" spans="1:7" ht="12.95" customHeight="1" x14ac:dyDescent="0.25">
      <c r="A15" s="8" t="s">
        <v>32</v>
      </c>
      <c r="B15" s="9">
        <v>1004.9247</v>
      </c>
      <c r="C15" s="9">
        <v>0</v>
      </c>
      <c r="D15" s="9">
        <v>475.37364999999994</v>
      </c>
      <c r="E15" s="9">
        <v>1607.4830999999999</v>
      </c>
      <c r="F15" s="9">
        <v>1431.0762</v>
      </c>
      <c r="G15" s="9">
        <f>SUM(B15:F15)</f>
        <v>4518.8576499999999</v>
      </c>
    </row>
    <row r="16" spans="1:7" ht="12.75" customHeight="1" x14ac:dyDescent="0.25">
      <c r="A16" s="8" t="s">
        <v>16</v>
      </c>
      <c r="B16" s="9">
        <v>14435.171810000003</v>
      </c>
      <c r="C16" s="9">
        <v>18513.210420000003</v>
      </c>
      <c r="D16" s="9">
        <v>21142.201789999999</v>
      </c>
      <c r="E16" s="9">
        <v>4678.5488399999995</v>
      </c>
      <c r="F16" s="9">
        <v>19915.546169999998</v>
      </c>
      <c r="G16" s="9">
        <f t="shared" si="0"/>
        <v>78684.679029999999</v>
      </c>
    </row>
    <row r="17" spans="1:7" ht="12.75" customHeight="1" x14ac:dyDescent="0.25">
      <c r="A17" s="8" t="s">
        <v>19</v>
      </c>
      <c r="B17" s="9">
        <v>21356.466799999995</v>
      </c>
      <c r="C17" s="9">
        <v>25382.772599999993</v>
      </c>
      <c r="D17" s="9">
        <v>20243.848000000005</v>
      </c>
      <c r="E17" s="9">
        <v>22330.999299999999</v>
      </c>
      <c r="F17" s="9">
        <v>6101.5644999999986</v>
      </c>
      <c r="G17" s="9">
        <f t="shared" si="0"/>
        <v>95415.651199999978</v>
      </c>
    </row>
    <row r="18" spans="1:7" ht="12.75" customHeight="1" x14ac:dyDescent="0.25">
      <c r="A18" s="8" t="s">
        <v>20</v>
      </c>
      <c r="B18" s="9">
        <v>6883.8332999999984</v>
      </c>
      <c r="C18" s="9">
        <v>1728.0608499999998</v>
      </c>
      <c r="D18" s="9">
        <v>4126.7321999999995</v>
      </c>
      <c r="E18" s="9">
        <v>7201.6299999999992</v>
      </c>
      <c r="F18" s="9">
        <v>2974.4855799999996</v>
      </c>
      <c r="G18" s="9">
        <f t="shared" si="0"/>
        <v>22914.741929999997</v>
      </c>
    </row>
    <row r="19" spans="1:7" ht="12.75" customHeight="1" x14ac:dyDescent="0.25">
      <c r="A19" s="8" t="s">
        <v>21</v>
      </c>
      <c r="B19" s="9">
        <v>11852.330259999999</v>
      </c>
      <c r="C19" s="9">
        <v>4205.9501300000002</v>
      </c>
      <c r="D19" s="9">
        <v>5532.7017999999998</v>
      </c>
      <c r="E19" s="9">
        <v>6097.0221499999998</v>
      </c>
      <c r="F19" s="9">
        <v>5914.7438400000001</v>
      </c>
      <c r="G19" s="9">
        <f t="shared" si="0"/>
        <v>33602.748180000002</v>
      </c>
    </row>
    <row r="20" spans="1:7" ht="12.75" customHeight="1" x14ac:dyDescent="0.25">
      <c r="A20" s="8" t="s">
        <v>22</v>
      </c>
      <c r="B20" s="9">
        <v>4030.7622000000001</v>
      </c>
      <c r="C20" s="9">
        <v>2621.1819000000005</v>
      </c>
      <c r="D20" s="9">
        <v>4002.0217499999999</v>
      </c>
      <c r="E20" s="9">
        <v>5071.3230400000002</v>
      </c>
      <c r="F20" s="9">
        <v>0</v>
      </c>
      <c r="G20" s="9">
        <f t="shared" si="0"/>
        <v>15725.28889</v>
      </c>
    </row>
    <row r="21" spans="1:7" ht="12.75" customHeight="1" x14ac:dyDescent="0.25">
      <c r="A21" s="8" t="s">
        <v>23</v>
      </c>
      <c r="B21" s="9">
        <v>4463.8213399999995</v>
      </c>
      <c r="C21" s="9">
        <v>3866.1521199999997</v>
      </c>
      <c r="D21" s="9">
        <v>4752.547239999999</v>
      </c>
      <c r="E21" s="9">
        <v>2517.3991399999995</v>
      </c>
      <c r="F21" s="9">
        <v>3919.9330999999993</v>
      </c>
      <c r="G21" s="9">
        <f t="shared" si="0"/>
        <v>19519.852939999997</v>
      </c>
    </row>
    <row r="22" spans="1:7" ht="12.75" customHeight="1" x14ac:dyDescent="0.25">
      <c r="A22" s="8" t="s">
        <v>26</v>
      </c>
      <c r="B22" s="9">
        <v>2023.5919599999997</v>
      </c>
      <c r="C22" s="9">
        <v>867.36695999999984</v>
      </c>
      <c r="D22" s="9">
        <v>1259.0299199999999</v>
      </c>
      <c r="E22" s="9">
        <v>1869.7809999999999</v>
      </c>
      <c r="F22" s="9">
        <v>1021.1779199999999</v>
      </c>
      <c r="G22" s="9">
        <f t="shared" si="0"/>
        <v>7040.94776</v>
      </c>
    </row>
    <row r="23" spans="1:7" ht="12.75" customHeight="1" x14ac:dyDescent="0.25">
      <c r="A23" s="8" t="s">
        <v>27</v>
      </c>
      <c r="B23" s="9">
        <v>463.41498000000001</v>
      </c>
      <c r="C23" s="9">
        <v>353.60664000000003</v>
      </c>
      <c r="D23" s="9">
        <v>483.10383999999999</v>
      </c>
      <c r="E23" s="9">
        <v>0</v>
      </c>
      <c r="F23" s="9">
        <v>291.76512000000002</v>
      </c>
      <c r="G23" s="9">
        <f t="shared" si="0"/>
        <v>1591.89058</v>
      </c>
    </row>
    <row r="24" spans="1:7" ht="12.75" customHeight="1" x14ac:dyDescent="0.25">
      <c r="A24" s="8" t="s">
        <v>28</v>
      </c>
      <c r="B24" s="9">
        <v>673.91399999999987</v>
      </c>
      <c r="C24" s="9">
        <v>673.91399999999987</v>
      </c>
      <c r="D24" s="9">
        <v>673.91399999999987</v>
      </c>
      <c r="E24" s="9">
        <v>275.90831999999995</v>
      </c>
      <c r="F24" s="9">
        <v>489.97511999999989</v>
      </c>
      <c r="G24" s="9">
        <f t="shared" si="0"/>
        <v>2787.6254399999998</v>
      </c>
    </row>
    <row r="25" spans="1:7" ht="12.75" customHeight="1" x14ac:dyDescent="0.25">
      <c r="A25" s="8" t="s">
        <v>24</v>
      </c>
      <c r="B25" s="9">
        <v>14277.528789999997</v>
      </c>
      <c r="C25" s="9">
        <v>4128.7142999999996</v>
      </c>
      <c r="D25" s="9">
        <v>12974.958740000002</v>
      </c>
      <c r="E25" s="9">
        <v>18595.533639999998</v>
      </c>
      <c r="F25" s="9">
        <v>16173.80386</v>
      </c>
      <c r="G25" s="9">
        <f t="shared" si="0"/>
        <v>66150.53933</v>
      </c>
    </row>
    <row r="26" spans="1:7" ht="12.75" customHeight="1" x14ac:dyDescent="0.25">
      <c r="A26" s="8" t="s">
        <v>25</v>
      </c>
      <c r="B26" s="9">
        <v>5509.4451600000002</v>
      </c>
      <c r="C26" s="9">
        <v>3924.8222799999994</v>
      </c>
      <c r="D26" s="9">
        <v>4336.7356949999994</v>
      </c>
      <c r="E26" s="9">
        <v>5524.7073299999993</v>
      </c>
      <c r="F26" s="9">
        <v>3053.35898</v>
      </c>
      <c r="G26" s="9">
        <f t="shared" si="0"/>
        <v>22349.069444999997</v>
      </c>
    </row>
    <row r="27" spans="1:7" ht="12.75" customHeight="1" x14ac:dyDescent="0.25">
      <c r="A27" s="11" t="s">
        <v>11</v>
      </c>
      <c r="B27" s="12">
        <f>SUM(B7:B26)</f>
        <v>200726.21789999993</v>
      </c>
      <c r="C27" s="12">
        <f>SUM(C7:C26)</f>
        <v>129395.16272199998</v>
      </c>
      <c r="D27" s="12">
        <f>SUM(D7:D26)</f>
        <v>163999.94758499996</v>
      </c>
      <c r="E27" s="12">
        <f>SUM(E7:E26)</f>
        <v>189188.90212799999</v>
      </c>
      <c r="F27" s="12">
        <f>SUM(F7:F26)</f>
        <v>175347.84650999992</v>
      </c>
      <c r="G27" s="12">
        <f>SUM(B27:F27)</f>
        <v>858658.0768449998</v>
      </c>
    </row>
    <row r="28" spans="1:7" ht="12.75" customHeight="1" x14ac:dyDescent="0.25">
      <c r="G28" s="12">
        <f>SUM(G7:G26)</f>
        <v>858658.0768449998</v>
      </c>
    </row>
    <row r="29" spans="1:7" ht="4.5" customHeight="1" x14ac:dyDescent="0.25"/>
    <row r="30" spans="1:7" ht="18.75" x14ac:dyDescent="0.3">
      <c r="A30" s="7" t="s">
        <v>7</v>
      </c>
      <c r="B30" s="3" t="s">
        <v>3</v>
      </c>
      <c r="C30" s="3" t="s">
        <v>1</v>
      </c>
      <c r="D30" s="3" t="s">
        <v>2</v>
      </c>
      <c r="E30" s="6" t="s">
        <v>8</v>
      </c>
      <c r="F30" s="6" t="s">
        <v>9</v>
      </c>
      <c r="G30" s="6" t="s">
        <v>10</v>
      </c>
    </row>
    <row r="31" spans="1:7" ht="12.75" customHeight="1" x14ac:dyDescent="0.25">
      <c r="A31" s="8" t="s">
        <v>29</v>
      </c>
      <c r="B31" s="9">
        <v>49536.334299999995</v>
      </c>
      <c r="C31" s="9"/>
      <c r="D31" s="9"/>
      <c r="E31" s="9"/>
      <c r="F31" s="9"/>
      <c r="G31" s="9">
        <f>SUM(B31:F31)</f>
        <v>49536.334299999995</v>
      </c>
    </row>
    <row r="32" spans="1:7" ht="12.75" customHeight="1" x14ac:dyDescent="0.25">
      <c r="A32" s="8" t="s">
        <v>18</v>
      </c>
      <c r="B32" s="9">
        <v>24200.009759999997</v>
      </c>
      <c r="C32" s="9"/>
      <c r="D32" s="9"/>
      <c r="E32" s="9"/>
      <c r="F32" s="9"/>
      <c r="G32" s="9">
        <f>SUM(B32:F32)</f>
        <v>24200.009759999997</v>
      </c>
    </row>
    <row r="33" spans="1:9" ht="12.75" customHeight="1" x14ac:dyDescent="0.25">
      <c r="A33" s="8" t="s">
        <v>17</v>
      </c>
      <c r="B33" s="9"/>
      <c r="C33" s="9">
        <v>125591.93443999998</v>
      </c>
      <c r="D33" s="9"/>
      <c r="E33" s="9"/>
      <c r="F33" s="9"/>
      <c r="G33" s="9">
        <f t="shared" ref="G33:G50" si="1">SUM(B33:F33)</f>
        <v>125591.93443999998</v>
      </c>
    </row>
    <row r="34" spans="1:9" ht="12.75" customHeight="1" x14ac:dyDescent="0.25">
      <c r="A34" s="8" t="s">
        <v>13</v>
      </c>
      <c r="B34" s="9"/>
      <c r="C34" s="9"/>
      <c r="D34" s="9"/>
      <c r="E34" s="9"/>
      <c r="F34" s="9">
        <v>86650.54071999999</v>
      </c>
      <c r="G34" s="9">
        <f t="shared" si="1"/>
        <v>86650.54071999999</v>
      </c>
      <c r="I34" s="14"/>
    </row>
    <row r="35" spans="1:9" ht="12.75" customHeight="1" x14ac:dyDescent="0.25">
      <c r="A35" s="8" t="s">
        <v>14</v>
      </c>
      <c r="B35" s="9"/>
      <c r="C35" s="9"/>
      <c r="D35" s="9"/>
      <c r="E35" s="9"/>
      <c r="F35" s="9">
        <v>5322.5331299999998</v>
      </c>
      <c r="G35" s="9">
        <f t="shared" si="1"/>
        <v>5322.5331299999998</v>
      </c>
      <c r="I35" s="14"/>
    </row>
    <row r="36" spans="1:9" ht="12.75" customHeight="1" x14ac:dyDescent="0.25">
      <c r="A36" s="8" t="s">
        <v>15</v>
      </c>
      <c r="B36" s="9"/>
      <c r="C36" s="9"/>
      <c r="D36" s="9"/>
      <c r="E36" s="9"/>
      <c r="F36" s="9">
        <v>12220.042919999998</v>
      </c>
      <c r="G36" s="9">
        <f t="shared" si="1"/>
        <v>12220.042919999998</v>
      </c>
      <c r="I36" s="14"/>
    </row>
    <row r="37" spans="1:9" ht="12.75" customHeight="1" x14ac:dyDescent="0.25">
      <c r="A37" s="8" t="s">
        <v>30</v>
      </c>
      <c r="B37" s="9"/>
      <c r="C37" s="9"/>
      <c r="D37" s="9">
        <v>87942.473499999993</v>
      </c>
      <c r="E37" s="9"/>
      <c r="F37" s="9"/>
      <c r="G37" s="9">
        <f t="shared" si="1"/>
        <v>87942.473499999993</v>
      </c>
    </row>
    <row r="38" spans="1:9" ht="12.75" customHeight="1" x14ac:dyDescent="0.25">
      <c r="A38" s="8" t="s">
        <v>31</v>
      </c>
      <c r="B38" s="9"/>
      <c r="C38" s="9"/>
      <c r="D38" s="9"/>
      <c r="E38" s="9">
        <v>96892.315700000006</v>
      </c>
      <c r="F38" s="9"/>
      <c r="G38" s="9">
        <f>SUM(B38:F38)</f>
        <v>96892.315700000006</v>
      </c>
    </row>
    <row r="39" spans="1:9" ht="12.95" customHeight="1" x14ac:dyDescent="0.25">
      <c r="A39" s="8" t="s">
        <v>32</v>
      </c>
      <c r="B39" s="9"/>
      <c r="C39" s="9"/>
      <c r="D39" s="9"/>
      <c r="E39" s="9">
        <v>4518.8576499999999</v>
      </c>
      <c r="F39" s="9"/>
      <c r="G39" s="9">
        <f>SUM(B39:F39)</f>
        <v>4518.8576499999999</v>
      </c>
    </row>
    <row r="40" spans="1:9" ht="12.75" customHeight="1" x14ac:dyDescent="0.25">
      <c r="A40" s="8" t="s">
        <v>16</v>
      </c>
      <c r="B40" s="9"/>
      <c r="C40" s="9"/>
      <c r="D40" s="9"/>
      <c r="E40" s="9"/>
      <c r="F40" s="9">
        <v>78684.679029999999</v>
      </c>
      <c r="G40" s="9">
        <f t="shared" si="1"/>
        <v>78684.679029999999</v>
      </c>
      <c r="I40" s="14"/>
    </row>
    <row r="41" spans="1:9" ht="12.75" customHeight="1" x14ac:dyDescent="0.25">
      <c r="A41" s="8" t="s">
        <v>19</v>
      </c>
      <c r="B41" s="9"/>
      <c r="C41" s="9"/>
      <c r="D41" s="9">
        <v>95415.651199999978</v>
      </c>
      <c r="E41" s="9"/>
      <c r="F41" s="9"/>
      <c r="G41" s="9">
        <f t="shared" si="1"/>
        <v>95415.651199999978</v>
      </c>
    </row>
    <row r="42" spans="1:9" ht="12.75" customHeight="1" x14ac:dyDescent="0.25">
      <c r="A42" s="8" t="s">
        <v>20</v>
      </c>
      <c r="B42" s="9"/>
      <c r="C42" s="9"/>
      <c r="D42" s="9">
        <v>22914.741929999997</v>
      </c>
      <c r="E42" s="9"/>
      <c r="F42" s="9"/>
      <c r="G42" s="9">
        <f t="shared" si="1"/>
        <v>22914.741929999997</v>
      </c>
    </row>
    <row r="43" spans="1:9" ht="12.75" customHeight="1" x14ac:dyDescent="0.25">
      <c r="A43" s="8" t="s">
        <v>21</v>
      </c>
      <c r="B43" s="9"/>
      <c r="C43" s="9"/>
      <c r="D43" s="9">
        <v>33602.748180000002</v>
      </c>
      <c r="E43" s="9"/>
      <c r="F43" s="9"/>
      <c r="G43" s="9">
        <f t="shared" si="1"/>
        <v>33602.748180000002</v>
      </c>
    </row>
    <row r="44" spans="1:9" ht="12.75" customHeight="1" x14ac:dyDescent="0.25">
      <c r="A44" s="8" t="s">
        <v>22</v>
      </c>
      <c r="B44" s="9"/>
      <c r="C44" s="9"/>
      <c r="D44" s="9">
        <v>15725.28889</v>
      </c>
      <c r="E44" s="9"/>
      <c r="F44" s="9"/>
      <c r="G44" s="9">
        <f t="shared" si="1"/>
        <v>15725.28889</v>
      </c>
    </row>
    <row r="45" spans="1:9" ht="12.75" customHeight="1" x14ac:dyDescent="0.25">
      <c r="A45" s="8" t="s">
        <v>23</v>
      </c>
      <c r="B45" s="9"/>
      <c r="C45" s="9"/>
      <c r="D45" s="9"/>
      <c r="E45" s="9"/>
      <c r="F45" s="9">
        <v>19519.852939999997</v>
      </c>
      <c r="G45" s="9">
        <f t="shared" si="1"/>
        <v>19519.852939999997</v>
      </c>
    </row>
    <row r="46" spans="1:9" ht="12.75" customHeight="1" x14ac:dyDescent="0.25">
      <c r="A46" s="8" t="s">
        <v>26</v>
      </c>
      <c r="B46" s="9"/>
      <c r="C46" s="9"/>
      <c r="D46" s="9"/>
      <c r="E46" s="9"/>
      <c r="F46" s="9">
        <v>7040.94776</v>
      </c>
      <c r="G46" s="9">
        <f t="shared" si="1"/>
        <v>7040.94776</v>
      </c>
    </row>
    <row r="47" spans="1:9" ht="12.75" customHeight="1" x14ac:dyDescent="0.25">
      <c r="A47" s="8" t="s">
        <v>27</v>
      </c>
      <c r="B47" s="9"/>
      <c r="C47" s="9"/>
      <c r="D47" s="9"/>
      <c r="E47" s="9"/>
      <c r="F47" s="9">
        <v>1591.89058</v>
      </c>
      <c r="G47" s="9">
        <f t="shared" si="1"/>
        <v>1591.89058</v>
      </c>
    </row>
    <row r="48" spans="1:9" ht="12.75" customHeight="1" x14ac:dyDescent="0.25">
      <c r="A48" s="8" t="s">
        <v>28</v>
      </c>
      <c r="B48" s="9"/>
      <c r="C48" s="9"/>
      <c r="D48" s="9"/>
      <c r="E48" s="9"/>
      <c r="F48" s="9">
        <v>2787.6254399999998</v>
      </c>
      <c r="G48" s="9">
        <f t="shared" si="1"/>
        <v>2787.6254399999998</v>
      </c>
    </row>
    <row r="49" spans="1:7" ht="12.75" customHeight="1" x14ac:dyDescent="0.25">
      <c r="A49" s="8" t="s">
        <v>24</v>
      </c>
      <c r="B49" s="9">
        <v>66150.53933</v>
      </c>
      <c r="C49" s="9"/>
      <c r="D49" s="9"/>
      <c r="E49" s="9"/>
      <c r="F49" s="9"/>
      <c r="G49" s="9">
        <f t="shared" si="1"/>
        <v>66150.53933</v>
      </c>
    </row>
    <row r="50" spans="1:7" ht="12.75" customHeight="1" x14ac:dyDescent="0.25">
      <c r="A50" s="8" t="s">
        <v>25</v>
      </c>
      <c r="B50" s="9"/>
      <c r="C50" s="9"/>
      <c r="D50" s="9"/>
      <c r="E50" s="9">
        <v>22349.069444999997</v>
      </c>
      <c r="F50" s="9"/>
      <c r="G50" s="9">
        <f t="shared" si="1"/>
        <v>22349.069444999997</v>
      </c>
    </row>
    <row r="51" spans="1:7" ht="12.75" customHeight="1" x14ac:dyDescent="0.25">
      <c r="A51" s="11" t="s">
        <v>12</v>
      </c>
      <c r="B51" s="13">
        <f>SUM(B31:B50)</f>
        <v>139886.88338999997</v>
      </c>
      <c r="C51" s="13">
        <f>SUM(C31:C50)</f>
        <v>125591.93443999998</v>
      </c>
      <c r="D51" s="13">
        <f>SUM(D31:D50)</f>
        <v>255600.90369999997</v>
      </c>
      <c r="E51" s="13">
        <f>SUM(E31:E50)</f>
        <v>123760.24279500001</v>
      </c>
      <c r="F51" s="13">
        <f>SUM(F31:F50)</f>
        <v>213818.11252</v>
      </c>
      <c r="G51" s="13">
        <f>SUM(B51:F51)</f>
        <v>858658.07684499992</v>
      </c>
    </row>
    <row r="52" spans="1:7" ht="12.75" customHeight="1" x14ac:dyDescent="0.25">
      <c r="G52" s="13">
        <f>SUM(G31:G50)</f>
        <v>858658.07684500003</v>
      </c>
    </row>
  </sheetData>
  <sheetProtection algorithmName="SHA-512" hashValue="Y3jh1elHE8IW0H9WcH4f2WxIB34wTktqPAj0rbVWTs+9Pyn+oyTh3C5H9em0r+B5X7dVXsCcL2+p4TUUmlwwdw==" saltValue="jLImFRNf2MZb5G9NrsYapA==" spinCount="100000" sheet="1" objects="1" scenarios="1"/>
  <phoneticPr fontId="8" type="noConversion"/>
  <printOptions horizontalCentered="1"/>
  <pageMargins left="0.19685039370078741" right="0.19685039370078741" top="0.19685039370078741" bottom="0.19685039370078741" header="0" footer="0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opLeftCell="A18" zoomScaleNormal="100" zoomScalePageLayoutView="57" workbookViewId="0">
      <selection activeCell="B51" sqref="B51"/>
    </sheetView>
  </sheetViews>
  <sheetFormatPr baseColWidth="10" defaultRowHeight="15" x14ac:dyDescent="0.25"/>
  <cols>
    <col min="1" max="1" width="23.28515625" bestFit="1" customWidth="1"/>
    <col min="2" max="7" width="19.7109375" customWidth="1"/>
  </cols>
  <sheetData>
    <row r="1" spans="1:7" ht="24.75" customHeight="1" x14ac:dyDescent="0.3">
      <c r="A1" s="1" t="s">
        <v>0</v>
      </c>
      <c r="B1" s="3" t="s">
        <v>3</v>
      </c>
      <c r="C1" s="3" t="s">
        <v>1</v>
      </c>
      <c r="D1" s="3" t="s">
        <v>2</v>
      </c>
      <c r="E1" s="6" t="s">
        <v>8</v>
      </c>
      <c r="F1" s="6" t="s">
        <v>9</v>
      </c>
      <c r="G1" s="3" t="s">
        <v>10</v>
      </c>
    </row>
    <row r="2" spans="1:7" ht="24.95" customHeight="1" x14ac:dyDescent="0.3">
      <c r="A2" s="1" t="s">
        <v>6</v>
      </c>
      <c r="B2" s="4">
        <f>B27</f>
        <v>301677.59999999998</v>
      </c>
      <c r="C2" s="4">
        <f>C27</f>
        <v>195735.46</v>
      </c>
      <c r="D2" s="4">
        <f>D27</f>
        <v>248018.55000000005</v>
      </c>
      <c r="E2" s="4">
        <f>E27</f>
        <v>284816.04000000004</v>
      </c>
      <c r="F2" s="4">
        <f>F27</f>
        <v>264761.7</v>
      </c>
      <c r="G2" s="4">
        <f>SUM(B2:F2)</f>
        <v>1295009.3500000001</v>
      </c>
    </row>
    <row r="3" spans="1:7" ht="24.95" customHeight="1" x14ac:dyDescent="0.3">
      <c r="A3" s="1" t="s">
        <v>5</v>
      </c>
      <c r="B3" s="10">
        <f>B51</f>
        <v>209436.30000000002</v>
      </c>
      <c r="C3" s="10">
        <f>C51</f>
        <v>190089.2</v>
      </c>
      <c r="D3" s="10">
        <f>D51</f>
        <v>384543.4</v>
      </c>
      <c r="E3" s="10">
        <f>E51</f>
        <v>187316.85</v>
      </c>
      <c r="F3" s="10">
        <f>F51</f>
        <v>323623.60000000003</v>
      </c>
      <c r="G3" s="10">
        <f>SUM(B3:F3)</f>
        <v>1295009.3500000001</v>
      </c>
    </row>
    <row r="4" spans="1:7" ht="24.75" customHeight="1" x14ac:dyDescent="0.3">
      <c r="A4" s="2" t="s">
        <v>4</v>
      </c>
      <c r="B4" s="5">
        <f>B2-B3</f>
        <v>92241.299999999959</v>
      </c>
      <c r="C4" s="5">
        <f>C2-C3</f>
        <v>5646.2599999999802</v>
      </c>
      <c r="D4" s="5">
        <f>D2-D3</f>
        <v>-136524.84999999998</v>
      </c>
      <c r="E4" s="5">
        <f>E2-E3</f>
        <v>97499.190000000031</v>
      </c>
      <c r="F4" s="5">
        <f>F2-F3</f>
        <v>-58861.900000000023</v>
      </c>
      <c r="G4" s="5">
        <f>SUM(B4:F4)</f>
        <v>0</v>
      </c>
    </row>
    <row r="5" spans="1:7" ht="4.5" customHeight="1" x14ac:dyDescent="0.25"/>
    <row r="6" spans="1:7" ht="18.75" x14ac:dyDescent="0.3">
      <c r="A6" s="7" t="s">
        <v>7</v>
      </c>
      <c r="B6" s="3" t="s">
        <v>3</v>
      </c>
      <c r="C6" s="3" t="s">
        <v>1</v>
      </c>
      <c r="D6" s="3" t="s">
        <v>2</v>
      </c>
      <c r="E6" s="6" t="s">
        <v>8</v>
      </c>
      <c r="F6" s="6" t="s">
        <v>9</v>
      </c>
      <c r="G6" s="6" t="s">
        <v>10</v>
      </c>
    </row>
    <row r="7" spans="1:7" ht="12.95" customHeight="1" x14ac:dyDescent="0.25">
      <c r="A7" s="8" t="s">
        <v>29</v>
      </c>
      <c r="B7" s="9">
        <v>20862.099999999999</v>
      </c>
      <c r="C7" s="9">
        <v>8117.9000000000005</v>
      </c>
      <c r="D7" s="9">
        <v>7700.2</v>
      </c>
      <c r="E7" s="9">
        <v>20940.400000000001</v>
      </c>
      <c r="F7" s="9">
        <v>15701</v>
      </c>
      <c r="G7" s="9">
        <f>SUM(B7:F7)</f>
        <v>73321.600000000006</v>
      </c>
    </row>
    <row r="8" spans="1:7" ht="12.95" customHeight="1" x14ac:dyDescent="0.25">
      <c r="A8" s="8" t="s">
        <v>18</v>
      </c>
      <c r="B8" s="9">
        <v>7220.7</v>
      </c>
      <c r="C8" s="9">
        <v>5171</v>
      </c>
      <c r="D8" s="9">
        <v>6486</v>
      </c>
      <c r="E8" s="9">
        <v>10463.700000000001</v>
      </c>
      <c r="F8" s="9">
        <v>6651.4</v>
      </c>
      <c r="G8" s="9">
        <f>SUM(B8:F8)</f>
        <v>35992.800000000003</v>
      </c>
    </row>
    <row r="9" spans="1:7" ht="12.95" customHeight="1" x14ac:dyDescent="0.25">
      <c r="A9" s="8" t="s">
        <v>17</v>
      </c>
      <c r="B9" s="9">
        <v>37938.699999999997</v>
      </c>
      <c r="C9" s="9">
        <v>17172.5</v>
      </c>
      <c r="D9" s="9">
        <v>30799.5</v>
      </c>
      <c r="E9" s="9">
        <v>43322</v>
      </c>
      <c r="F9" s="9">
        <v>60856.5</v>
      </c>
      <c r="G9" s="9">
        <f t="shared" ref="G9:G26" si="0">SUM(B9:F9)</f>
        <v>190089.2</v>
      </c>
    </row>
    <row r="10" spans="1:7" ht="12.95" customHeight="1" x14ac:dyDescent="0.25">
      <c r="A10" s="8" t="s">
        <v>13</v>
      </c>
      <c r="B10" s="9">
        <v>29942.299999999992</v>
      </c>
      <c r="C10" s="9">
        <v>11148.000000000002</v>
      </c>
      <c r="D10" s="9">
        <v>31029.100000000002</v>
      </c>
      <c r="E10" s="9">
        <v>25550.999999999996</v>
      </c>
      <c r="F10" s="9">
        <v>33479.200000000004</v>
      </c>
      <c r="G10" s="9">
        <f t="shared" si="0"/>
        <v>131149.6</v>
      </c>
    </row>
    <row r="11" spans="1:7" ht="12.95" customHeight="1" x14ac:dyDescent="0.25">
      <c r="A11" s="8" t="s">
        <v>14</v>
      </c>
      <c r="B11" s="9">
        <v>696.6</v>
      </c>
      <c r="C11" s="9">
        <v>855.00000000000011</v>
      </c>
      <c r="D11" s="9">
        <v>3261.6</v>
      </c>
      <c r="E11" s="9">
        <v>696.6</v>
      </c>
      <c r="F11" s="9">
        <v>2546.1000000000004</v>
      </c>
      <c r="G11" s="9">
        <f t="shared" si="0"/>
        <v>8055.9000000000005</v>
      </c>
    </row>
    <row r="12" spans="1:7" ht="12.95" customHeight="1" x14ac:dyDescent="0.25">
      <c r="A12" s="8" t="s">
        <v>15</v>
      </c>
      <c r="B12" s="9">
        <v>5616.4</v>
      </c>
      <c r="C12" s="9">
        <v>1687.56</v>
      </c>
      <c r="D12" s="9">
        <v>4938.8999999999996</v>
      </c>
      <c r="E12" s="9">
        <v>2531.3399999999997</v>
      </c>
      <c r="F12" s="9">
        <v>3721.3999999999996</v>
      </c>
      <c r="G12" s="9">
        <f t="shared" si="0"/>
        <v>18495.599999999999</v>
      </c>
    </row>
    <row r="13" spans="1:7" ht="12.95" customHeight="1" x14ac:dyDescent="0.25">
      <c r="A13" s="8" t="s">
        <v>30</v>
      </c>
      <c r="B13" s="9">
        <v>32921.800000000003</v>
      </c>
      <c r="C13" s="9">
        <v>23365.3</v>
      </c>
      <c r="D13" s="9">
        <v>20839.3</v>
      </c>
      <c r="E13" s="9">
        <v>31783.8</v>
      </c>
      <c r="F13" s="9">
        <v>24194.799999999999</v>
      </c>
      <c r="G13" s="9">
        <f t="shared" si="0"/>
        <v>133105</v>
      </c>
    </row>
    <row r="14" spans="1:7" ht="12.95" customHeight="1" x14ac:dyDescent="0.25">
      <c r="A14" s="8" t="s">
        <v>31</v>
      </c>
      <c r="B14" s="9">
        <v>35907</v>
      </c>
      <c r="C14" s="9">
        <v>27947.200000000004</v>
      </c>
      <c r="D14" s="9">
        <v>21985.200000000001</v>
      </c>
      <c r="E14" s="9">
        <v>35453.399999999994</v>
      </c>
      <c r="F14" s="9">
        <v>25358.200000000004</v>
      </c>
      <c r="G14" s="9">
        <f>SUM(B14:F14)</f>
        <v>146651</v>
      </c>
    </row>
    <row r="15" spans="1:7" ht="12.95" customHeight="1" x14ac:dyDescent="0.25">
      <c r="A15" s="8" t="s">
        <v>32</v>
      </c>
      <c r="B15" s="9">
        <v>1521</v>
      </c>
      <c r="C15" s="9">
        <v>0</v>
      </c>
      <c r="D15" s="9">
        <v>719.5</v>
      </c>
      <c r="E15" s="9">
        <v>2433</v>
      </c>
      <c r="F15" s="9">
        <v>2166</v>
      </c>
      <c r="G15" s="9">
        <f>SUM(B15:F15)</f>
        <v>6839.5</v>
      </c>
    </row>
    <row r="16" spans="1:7" ht="12.95" customHeight="1" x14ac:dyDescent="0.25">
      <c r="A16" s="8" t="s">
        <v>16</v>
      </c>
      <c r="B16" s="9">
        <v>21848.3</v>
      </c>
      <c r="C16" s="9">
        <v>28020.6</v>
      </c>
      <c r="D16" s="9">
        <v>31999.7</v>
      </c>
      <c r="E16" s="9">
        <v>7081.2000000000007</v>
      </c>
      <c r="F16" s="9">
        <v>30143.1</v>
      </c>
      <c r="G16" s="9">
        <f t="shared" si="0"/>
        <v>119092.9</v>
      </c>
    </row>
    <row r="17" spans="1:7" ht="12.95" customHeight="1" x14ac:dyDescent="0.25">
      <c r="A17" s="8" t="s">
        <v>19</v>
      </c>
      <c r="B17" s="9">
        <v>32324</v>
      </c>
      <c r="C17" s="9">
        <v>38418</v>
      </c>
      <c r="D17" s="9">
        <v>30640</v>
      </c>
      <c r="E17" s="9">
        <v>33799</v>
      </c>
      <c r="F17" s="9">
        <v>9235</v>
      </c>
      <c r="G17" s="9">
        <f t="shared" si="0"/>
        <v>144416</v>
      </c>
    </row>
    <row r="18" spans="1:7" ht="12.95" customHeight="1" x14ac:dyDescent="0.25">
      <c r="A18" s="8" t="s">
        <v>20</v>
      </c>
      <c r="B18" s="9">
        <v>10419</v>
      </c>
      <c r="C18" s="9">
        <v>2615.5</v>
      </c>
      <c r="D18" s="9">
        <v>6246</v>
      </c>
      <c r="E18" s="9">
        <v>10900</v>
      </c>
      <c r="F18" s="9">
        <v>4488.3999999999996</v>
      </c>
      <c r="G18" s="9">
        <f t="shared" si="0"/>
        <v>34668.9</v>
      </c>
    </row>
    <row r="19" spans="1:7" ht="12.95" customHeight="1" x14ac:dyDescent="0.25">
      <c r="A19" s="8" t="s">
        <v>21</v>
      </c>
      <c r="B19" s="9">
        <v>16979.800000000003</v>
      </c>
      <c r="C19" s="9">
        <v>6365.9000000000005</v>
      </c>
      <c r="D19" s="9">
        <v>8374</v>
      </c>
      <c r="E19" s="9">
        <v>8748.5</v>
      </c>
      <c r="F19" s="9">
        <v>8457.6</v>
      </c>
      <c r="G19" s="9">
        <f t="shared" si="0"/>
        <v>48925.8</v>
      </c>
    </row>
    <row r="20" spans="1:7" ht="12.95" customHeight="1" x14ac:dyDescent="0.25">
      <c r="A20" s="8" t="s">
        <v>22</v>
      </c>
      <c r="B20" s="9">
        <v>5991</v>
      </c>
      <c r="C20" s="9">
        <v>3942</v>
      </c>
      <c r="D20" s="9">
        <v>5947.5</v>
      </c>
      <c r="E20" s="9">
        <v>7547.2</v>
      </c>
      <c r="F20" s="9">
        <v>0</v>
      </c>
      <c r="G20" s="9">
        <f t="shared" si="0"/>
        <v>23427.7</v>
      </c>
    </row>
    <row r="21" spans="1:7" ht="12.95" customHeight="1" x14ac:dyDescent="0.25">
      <c r="A21" s="8" t="s">
        <v>23</v>
      </c>
      <c r="B21" s="9">
        <v>6756.1999999999989</v>
      </c>
      <c r="C21" s="9">
        <v>5851.6</v>
      </c>
      <c r="D21" s="9">
        <v>7193.2</v>
      </c>
      <c r="E21" s="9">
        <v>3810.2</v>
      </c>
      <c r="F21" s="9">
        <v>5933</v>
      </c>
      <c r="G21" s="9">
        <f t="shared" si="0"/>
        <v>29544.2</v>
      </c>
    </row>
    <row r="22" spans="1:7" ht="12.95" customHeight="1" x14ac:dyDescent="0.25">
      <c r="A22" s="8" t="s">
        <v>26</v>
      </c>
      <c r="B22" s="9">
        <v>3062.7999999999997</v>
      </c>
      <c r="C22" s="9">
        <v>1312.8</v>
      </c>
      <c r="D22" s="9">
        <v>1905.6</v>
      </c>
      <c r="E22" s="9">
        <v>2830</v>
      </c>
      <c r="F22" s="9">
        <v>1545.6</v>
      </c>
      <c r="G22" s="9">
        <f t="shared" si="0"/>
        <v>10656.8</v>
      </c>
    </row>
    <row r="23" spans="1:7" ht="12.95" customHeight="1" x14ac:dyDescent="0.25">
      <c r="A23" s="8" t="s">
        <v>27</v>
      </c>
      <c r="B23" s="9">
        <v>701.40000000000009</v>
      </c>
      <c r="C23" s="9">
        <v>535.20000000000005</v>
      </c>
      <c r="D23" s="9">
        <v>731.2</v>
      </c>
      <c r="E23" s="9">
        <v>0</v>
      </c>
      <c r="F23" s="9">
        <v>441.6</v>
      </c>
      <c r="G23" s="9">
        <f t="shared" si="0"/>
        <v>2409.4</v>
      </c>
    </row>
    <row r="24" spans="1:7" ht="12.95" customHeight="1" x14ac:dyDescent="0.25">
      <c r="A24" s="8" t="s">
        <v>28</v>
      </c>
      <c r="B24" s="9">
        <v>1019.9999999999999</v>
      </c>
      <c r="C24" s="9">
        <v>1019.9999999999999</v>
      </c>
      <c r="D24" s="9">
        <v>1019.9999999999999</v>
      </c>
      <c r="E24" s="9">
        <v>417.59999999999997</v>
      </c>
      <c r="F24" s="9">
        <v>741.59999999999991</v>
      </c>
      <c r="G24" s="9">
        <f>SUM(B24:F24)</f>
        <v>4219.1999999999989</v>
      </c>
    </row>
    <row r="25" spans="1:7" ht="12.95" customHeight="1" x14ac:dyDescent="0.25">
      <c r="A25" s="8" t="s">
        <v>24</v>
      </c>
      <c r="B25" s="9">
        <v>21609.7</v>
      </c>
      <c r="C25" s="9">
        <v>6249</v>
      </c>
      <c r="D25" s="9">
        <v>19638.2</v>
      </c>
      <c r="E25" s="9">
        <v>28145.200000000001</v>
      </c>
      <c r="F25" s="9">
        <v>24479.8</v>
      </c>
      <c r="G25" s="9">
        <f t="shared" si="0"/>
        <v>100121.90000000001</v>
      </c>
    </row>
    <row r="26" spans="1:7" ht="12.95" customHeight="1" x14ac:dyDescent="0.25">
      <c r="A26" s="8" t="s">
        <v>25</v>
      </c>
      <c r="B26" s="9">
        <v>8338.7999999999993</v>
      </c>
      <c r="C26" s="9">
        <v>5940.4</v>
      </c>
      <c r="D26" s="9">
        <v>6563.85</v>
      </c>
      <c r="E26" s="9">
        <v>8361.9</v>
      </c>
      <c r="F26" s="9">
        <v>4621.3999999999996</v>
      </c>
      <c r="G26" s="9">
        <f t="shared" si="0"/>
        <v>33826.35</v>
      </c>
    </row>
    <row r="27" spans="1:7" ht="12.95" customHeight="1" x14ac:dyDescent="0.25">
      <c r="A27" s="11" t="s">
        <v>11</v>
      </c>
      <c r="B27" s="12">
        <f>SUM(B7:B26)</f>
        <v>301677.59999999998</v>
      </c>
      <c r="C27" s="12">
        <f>SUM(C7:C26)</f>
        <v>195735.46</v>
      </c>
      <c r="D27" s="12">
        <f>SUM(D7:D26)</f>
        <v>248018.55000000005</v>
      </c>
      <c r="E27" s="12">
        <f>SUM(E7:E26)</f>
        <v>284816.04000000004</v>
      </c>
      <c r="F27" s="12">
        <f>SUM(F7:F26)</f>
        <v>264761.7</v>
      </c>
      <c r="G27" s="12">
        <f>SUM(B27:F27)</f>
        <v>1295009.3500000001</v>
      </c>
    </row>
    <row r="28" spans="1:7" ht="12.95" customHeight="1" x14ac:dyDescent="0.25">
      <c r="G28" s="12">
        <f>SUM(G7:G26)</f>
        <v>1295009.3499999999</v>
      </c>
    </row>
    <row r="29" spans="1:7" ht="4.5" customHeight="1" x14ac:dyDescent="0.25"/>
    <row r="30" spans="1:7" ht="18.75" x14ac:dyDescent="0.3">
      <c r="A30" s="7" t="s">
        <v>7</v>
      </c>
      <c r="B30" s="3" t="s">
        <v>3</v>
      </c>
      <c r="C30" s="3" t="s">
        <v>1</v>
      </c>
      <c r="D30" s="3" t="s">
        <v>2</v>
      </c>
      <c r="E30" s="6" t="s">
        <v>8</v>
      </c>
      <c r="F30" s="6" t="s">
        <v>9</v>
      </c>
      <c r="G30" s="6" t="s">
        <v>10</v>
      </c>
    </row>
    <row r="31" spans="1:7" ht="12.95" customHeight="1" x14ac:dyDescent="0.25">
      <c r="A31" s="8" t="s">
        <v>29</v>
      </c>
      <c r="B31" s="9">
        <v>73321.600000000006</v>
      </c>
      <c r="C31" s="9"/>
      <c r="D31" s="9"/>
      <c r="E31" s="9"/>
      <c r="F31" s="9"/>
      <c r="G31" s="9">
        <f>SUM(B31:F31)</f>
        <v>73321.600000000006</v>
      </c>
    </row>
    <row r="32" spans="1:7" ht="12.95" customHeight="1" x14ac:dyDescent="0.25">
      <c r="A32" s="8" t="s">
        <v>18</v>
      </c>
      <c r="B32" s="9">
        <v>35992.800000000003</v>
      </c>
      <c r="C32" s="9"/>
      <c r="D32" s="9"/>
      <c r="E32" s="9"/>
      <c r="F32" s="9"/>
      <c r="G32" s="9">
        <f>SUM(B32:F32)</f>
        <v>35992.800000000003</v>
      </c>
    </row>
    <row r="33" spans="1:9" ht="12.95" customHeight="1" x14ac:dyDescent="0.25">
      <c r="A33" s="8" t="s">
        <v>17</v>
      </c>
      <c r="B33" s="9"/>
      <c r="C33" s="9">
        <v>190089.2</v>
      </c>
      <c r="D33" s="9"/>
      <c r="E33" s="9"/>
      <c r="F33" s="9"/>
      <c r="G33" s="9">
        <f t="shared" ref="G33:G50" si="1">SUM(B33:F33)</f>
        <v>190089.2</v>
      </c>
    </row>
    <row r="34" spans="1:9" ht="12.95" customHeight="1" x14ac:dyDescent="0.25">
      <c r="A34" s="8" t="s">
        <v>13</v>
      </c>
      <c r="B34" s="9"/>
      <c r="C34" s="9"/>
      <c r="D34" s="9"/>
      <c r="E34" s="9"/>
      <c r="F34" s="9">
        <v>131149.6</v>
      </c>
      <c r="G34" s="9">
        <f t="shared" si="1"/>
        <v>131149.6</v>
      </c>
      <c r="I34" s="14"/>
    </row>
    <row r="35" spans="1:9" ht="12.95" customHeight="1" x14ac:dyDescent="0.25">
      <c r="A35" s="8" t="s">
        <v>14</v>
      </c>
      <c r="B35" s="9"/>
      <c r="C35" s="9"/>
      <c r="D35" s="9"/>
      <c r="E35" s="9"/>
      <c r="F35" s="9">
        <v>8055.9000000000005</v>
      </c>
      <c r="G35" s="9">
        <f t="shared" si="1"/>
        <v>8055.9000000000005</v>
      </c>
      <c r="I35" s="14"/>
    </row>
    <row r="36" spans="1:9" ht="12.95" customHeight="1" x14ac:dyDescent="0.25">
      <c r="A36" s="8" t="s">
        <v>15</v>
      </c>
      <c r="B36" s="9"/>
      <c r="C36" s="9"/>
      <c r="D36" s="9"/>
      <c r="E36" s="9"/>
      <c r="F36" s="9">
        <v>18495.599999999999</v>
      </c>
      <c r="G36" s="9">
        <f t="shared" si="1"/>
        <v>18495.599999999999</v>
      </c>
      <c r="I36" s="14"/>
    </row>
    <row r="37" spans="1:9" ht="12.95" customHeight="1" x14ac:dyDescent="0.25">
      <c r="A37" s="8" t="s">
        <v>30</v>
      </c>
      <c r="B37" s="9"/>
      <c r="C37" s="9"/>
      <c r="D37" s="9">
        <v>133105</v>
      </c>
      <c r="E37" s="9"/>
      <c r="F37" s="9"/>
      <c r="G37" s="9">
        <f t="shared" si="1"/>
        <v>133105</v>
      </c>
    </row>
    <row r="38" spans="1:9" ht="12.95" customHeight="1" x14ac:dyDescent="0.25">
      <c r="A38" s="8" t="s">
        <v>31</v>
      </c>
      <c r="B38" s="9"/>
      <c r="C38" s="9"/>
      <c r="D38" s="9"/>
      <c r="E38" s="9">
        <v>146651</v>
      </c>
      <c r="F38" s="9"/>
      <c r="G38" s="9">
        <f>SUM(B38:F38)</f>
        <v>146651</v>
      </c>
    </row>
    <row r="39" spans="1:9" ht="12.95" customHeight="1" x14ac:dyDescent="0.25">
      <c r="A39" s="8" t="s">
        <v>32</v>
      </c>
      <c r="B39" s="9"/>
      <c r="C39" s="9"/>
      <c r="D39" s="9"/>
      <c r="E39" s="9">
        <v>6839.5</v>
      </c>
      <c r="F39" s="9"/>
      <c r="G39" s="9">
        <f>SUM(B39:F39)</f>
        <v>6839.5</v>
      </c>
    </row>
    <row r="40" spans="1:9" ht="12.95" customHeight="1" x14ac:dyDescent="0.25">
      <c r="A40" s="8" t="s">
        <v>16</v>
      </c>
      <c r="B40" s="9"/>
      <c r="C40" s="9"/>
      <c r="D40" s="9"/>
      <c r="E40" s="9"/>
      <c r="F40" s="9">
        <v>119092.9</v>
      </c>
      <c r="G40" s="9">
        <f t="shared" si="1"/>
        <v>119092.9</v>
      </c>
      <c r="I40" s="14"/>
    </row>
    <row r="41" spans="1:9" ht="12.95" customHeight="1" x14ac:dyDescent="0.25">
      <c r="A41" s="8" t="s">
        <v>19</v>
      </c>
      <c r="B41" s="9"/>
      <c r="C41" s="9"/>
      <c r="D41" s="9">
        <v>144416</v>
      </c>
      <c r="E41" s="9"/>
      <c r="F41" s="9"/>
      <c r="G41" s="9">
        <f t="shared" si="1"/>
        <v>144416</v>
      </c>
    </row>
    <row r="42" spans="1:9" ht="12.95" customHeight="1" x14ac:dyDescent="0.25">
      <c r="A42" s="8" t="s">
        <v>20</v>
      </c>
      <c r="B42" s="9"/>
      <c r="C42" s="9"/>
      <c r="D42" s="9">
        <v>34668.9</v>
      </c>
      <c r="E42" s="9"/>
      <c r="F42" s="9"/>
      <c r="G42" s="9">
        <f t="shared" si="1"/>
        <v>34668.9</v>
      </c>
    </row>
    <row r="43" spans="1:9" ht="12.95" customHeight="1" x14ac:dyDescent="0.25">
      <c r="A43" s="8" t="s">
        <v>21</v>
      </c>
      <c r="B43" s="9"/>
      <c r="C43" s="9"/>
      <c r="D43" s="9">
        <v>48925.8</v>
      </c>
      <c r="E43" s="9"/>
      <c r="F43" s="9"/>
      <c r="G43" s="9">
        <f t="shared" si="1"/>
        <v>48925.8</v>
      </c>
    </row>
    <row r="44" spans="1:9" ht="12.95" customHeight="1" x14ac:dyDescent="0.25">
      <c r="A44" s="8" t="s">
        <v>22</v>
      </c>
      <c r="B44" s="9"/>
      <c r="C44" s="9"/>
      <c r="D44" s="9">
        <v>23427.7</v>
      </c>
      <c r="E44" s="9"/>
      <c r="F44" s="9"/>
      <c r="G44" s="9">
        <f t="shared" si="1"/>
        <v>23427.7</v>
      </c>
    </row>
    <row r="45" spans="1:9" ht="12.95" customHeight="1" x14ac:dyDescent="0.25">
      <c r="A45" s="8" t="s">
        <v>23</v>
      </c>
      <c r="B45" s="9"/>
      <c r="C45" s="9"/>
      <c r="D45" s="9"/>
      <c r="E45" s="9"/>
      <c r="F45" s="9">
        <v>29544.2</v>
      </c>
      <c r="G45" s="9">
        <f t="shared" si="1"/>
        <v>29544.2</v>
      </c>
    </row>
    <row r="46" spans="1:9" ht="12.95" customHeight="1" x14ac:dyDescent="0.25">
      <c r="A46" s="8" t="s">
        <v>26</v>
      </c>
      <c r="B46" s="9"/>
      <c r="C46" s="9"/>
      <c r="D46" s="9"/>
      <c r="E46" s="9"/>
      <c r="F46" s="9">
        <v>10656.8</v>
      </c>
      <c r="G46" s="9">
        <f t="shared" si="1"/>
        <v>10656.8</v>
      </c>
    </row>
    <row r="47" spans="1:9" ht="12.95" customHeight="1" x14ac:dyDescent="0.25">
      <c r="A47" s="8" t="s">
        <v>27</v>
      </c>
      <c r="B47" s="9"/>
      <c r="C47" s="9"/>
      <c r="D47" s="9"/>
      <c r="E47" s="9"/>
      <c r="F47" s="9">
        <v>2409.4</v>
      </c>
      <c r="G47" s="9">
        <f t="shared" si="1"/>
        <v>2409.4</v>
      </c>
    </row>
    <row r="48" spans="1:9" ht="12.95" customHeight="1" x14ac:dyDescent="0.25">
      <c r="A48" s="8" t="s">
        <v>28</v>
      </c>
      <c r="B48" s="9"/>
      <c r="C48" s="9"/>
      <c r="D48" s="9"/>
      <c r="E48" s="9"/>
      <c r="F48" s="9">
        <v>4219.1999999999989</v>
      </c>
      <c r="G48" s="9">
        <f>SUM(B48:F48)</f>
        <v>4219.1999999999989</v>
      </c>
    </row>
    <row r="49" spans="1:7" ht="12.95" customHeight="1" x14ac:dyDescent="0.25">
      <c r="A49" s="8" t="s">
        <v>24</v>
      </c>
      <c r="B49" s="9">
        <v>100121.90000000001</v>
      </c>
      <c r="C49" s="9"/>
      <c r="D49" s="9"/>
      <c r="E49" s="9"/>
      <c r="F49" s="9"/>
      <c r="G49" s="9">
        <f t="shared" si="1"/>
        <v>100121.90000000001</v>
      </c>
    </row>
    <row r="50" spans="1:7" ht="12.95" customHeight="1" x14ac:dyDescent="0.25">
      <c r="A50" s="8" t="s">
        <v>25</v>
      </c>
      <c r="B50" s="9"/>
      <c r="C50" s="9"/>
      <c r="D50" s="9"/>
      <c r="E50" s="9">
        <v>33826.35</v>
      </c>
      <c r="F50" s="9"/>
      <c r="G50" s="9">
        <f t="shared" si="1"/>
        <v>33826.35</v>
      </c>
    </row>
    <row r="51" spans="1:7" ht="12.95" customHeight="1" x14ac:dyDescent="0.25">
      <c r="A51" s="11" t="s">
        <v>12</v>
      </c>
      <c r="B51" s="13">
        <f>SUM(B31:B50)</f>
        <v>209436.30000000002</v>
      </c>
      <c r="C51" s="13">
        <f>SUM(C31:C50)</f>
        <v>190089.2</v>
      </c>
      <c r="D51" s="13">
        <f>SUM(D31:D50)</f>
        <v>384543.4</v>
      </c>
      <c r="E51" s="13">
        <f>SUM(E31:E50)</f>
        <v>187316.85</v>
      </c>
      <c r="F51" s="13">
        <f>SUM(F31:F50)</f>
        <v>323623.60000000003</v>
      </c>
      <c r="G51" s="13">
        <f>SUM(B51:F51)</f>
        <v>1295009.3500000001</v>
      </c>
    </row>
    <row r="52" spans="1:7" ht="12.95" customHeight="1" x14ac:dyDescent="0.25">
      <c r="G52" s="13">
        <f>SUM(G31:G50)</f>
        <v>1295009.3499999999</v>
      </c>
    </row>
  </sheetData>
  <sheetProtection algorithmName="SHA-512" hashValue="OF2GG57hfyrVotr+duZ0EGaOkSAflHxhk+NQ6lsQBocm5SD4Rz3Veg6XEweDRbxxPsPftBeyL5SmP8HD6dUMcA==" saltValue="/gbggxxFofs4LxneGifmyg==" spinCount="100000" sheet="1" objects="1" scenarios="1"/>
  <phoneticPr fontId="8" type="noConversion"/>
  <printOptions horizontalCentered="1"/>
  <pageMargins left="0.19685039370078741" right="0.19685039370078741" top="0.19685039370078741" bottom="0.19685039370078741" header="0" footer="0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zoomScale="78" zoomScaleNormal="78" zoomScalePageLayoutView="78" workbookViewId="0"/>
  </sheetViews>
  <sheetFormatPr baseColWidth="10" defaultRowHeight="15" x14ac:dyDescent="0.25"/>
  <cols>
    <col min="1" max="1" width="23.28515625" bestFit="1" customWidth="1"/>
    <col min="2" max="7" width="19.7109375" customWidth="1"/>
  </cols>
  <sheetData>
    <row r="1" spans="1:7" ht="24.75" customHeight="1" x14ac:dyDescent="0.3">
      <c r="A1" s="1" t="s">
        <v>0</v>
      </c>
      <c r="B1" s="3" t="s">
        <v>3</v>
      </c>
      <c r="C1" s="3" t="s">
        <v>1</v>
      </c>
      <c r="D1" s="3" t="s">
        <v>2</v>
      </c>
      <c r="E1" s="6" t="s">
        <v>8</v>
      </c>
      <c r="F1" s="6" t="s">
        <v>9</v>
      </c>
      <c r="G1" s="3" t="s">
        <v>10</v>
      </c>
    </row>
    <row r="2" spans="1:7" ht="24.95" customHeight="1" x14ac:dyDescent="0.3">
      <c r="A2" s="1" t="s">
        <v>6</v>
      </c>
      <c r="B2" s="18">
        <f t="shared" ref="B2:G2" si="0">B27</f>
        <v>0.47305924944850281</v>
      </c>
      <c r="C2" s="18">
        <f t="shared" si="0"/>
        <v>0.46952495861028359</v>
      </c>
      <c r="D2" s="18">
        <f t="shared" si="0"/>
        <v>0.475040260935712</v>
      </c>
      <c r="E2" s="18">
        <f t="shared" si="0"/>
        <v>0.47530848674945331</v>
      </c>
      <c r="F2" s="18">
        <f t="shared" si="0"/>
        <v>0.47838345827561479</v>
      </c>
      <c r="G2" s="18">
        <f t="shared" si="0"/>
        <v>0.47448766152513883</v>
      </c>
    </row>
    <row r="3" spans="1:7" ht="24.95" customHeight="1" x14ac:dyDescent="0.3">
      <c r="A3" s="1" t="s">
        <v>5</v>
      </c>
      <c r="B3" s="19">
        <f t="shared" ref="B3:G3" si="1">B51</f>
        <v>0.49235532889236494</v>
      </c>
      <c r="C3" s="19">
        <f t="shared" si="1"/>
        <v>0.47610239508609636</v>
      </c>
      <c r="D3" s="19">
        <f t="shared" si="1"/>
        <v>0.46669321550490794</v>
      </c>
      <c r="E3" s="19">
        <f t="shared" si="1"/>
        <v>0.47976882218551081</v>
      </c>
      <c r="F3" s="19">
        <f t="shared" si="1"/>
        <v>0.46818084725588632</v>
      </c>
      <c r="G3" s="19">
        <f t="shared" si="1"/>
        <v>0.474487657834818</v>
      </c>
    </row>
    <row r="4" spans="1:7" ht="24.75" customHeight="1" x14ac:dyDescent="0.3">
      <c r="A4" s="2" t="s">
        <v>4</v>
      </c>
      <c r="B4" s="20"/>
      <c r="C4" s="20"/>
      <c r="D4" s="20"/>
      <c r="E4" s="20"/>
      <c r="F4" s="20"/>
      <c r="G4" s="20"/>
    </row>
    <row r="5" spans="1:7" ht="4.5" customHeight="1" x14ac:dyDescent="0.25"/>
    <row r="6" spans="1:7" ht="18.75" x14ac:dyDescent="0.3">
      <c r="A6" s="7" t="s">
        <v>7</v>
      </c>
      <c r="B6" s="3" t="s">
        <v>3</v>
      </c>
      <c r="C6" s="3" t="s">
        <v>1</v>
      </c>
      <c r="D6" s="3" t="s">
        <v>2</v>
      </c>
      <c r="E6" s="6" t="s">
        <v>8</v>
      </c>
      <c r="F6" s="6" t="s">
        <v>9</v>
      </c>
      <c r="G6" s="6" t="s">
        <v>10</v>
      </c>
    </row>
    <row r="7" spans="1:7" ht="12.95" customHeight="1" x14ac:dyDescent="0.25">
      <c r="A7" s="8" t="s">
        <v>29</v>
      </c>
      <c r="B7" s="15">
        <f>(PPV!B7-PPHr!B7)/PPV!B7</f>
        <v>0.51581296571124546</v>
      </c>
      <c r="C7" s="15">
        <f>(PPV!C7-PPHr!C7)/PPV!C7</f>
        <v>0.54988802119504543</v>
      </c>
      <c r="D7" s="15">
        <f>(PPV!D7-PPHr!D7)/PPV!D7</f>
        <v>0.53140690409195723</v>
      </c>
      <c r="E7" s="15">
        <f>(PPV!E7-PPHr!E7)/PPV!E7</f>
        <v>0.5271165369587687</v>
      </c>
      <c r="F7" s="15">
        <f>(PPV!F7-PPHr!F7)/PPV!F7</f>
        <v>0.54647667367402575</v>
      </c>
      <c r="G7" s="15">
        <f>(PPV!G7-PPHr!G7)/PPV!G7</f>
        <v>0.53101785102889199</v>
      </c>
    </row>
    <row r="8" spans="1:7" ht="12.95" customHeight="1" x14ac:dyDescent="0.25">
      <c r="A8" s="8" t="s">
        <v>18</v>
      </c>
      <c r="B8" s="15">
        <f>(PPV!B8-PPHr!B8)/PPV!B8</f>
        <v>0.40742033320869175</v>
      </c>
      <c r="C8" s="15">
        <f>(PPV!C8-PPHr!C8)/PPV!C8</f>
        <v>0.41091084896538382</v>
      </c>
      <c r="D8" s="15">
        <f>(PPV!D8-PPHr!D8)/PPV!D8</f>
        <v>0.41197810669133511</v>
      </c>
      <c r="E8" s="15">
        <f>(PPV!E8-PPHr!E8)/PPV!E8</f>
        <v>0.40543593566329322</v>
      </c>
      <c r="F8" s="15">
        <f>(PPV!F8-PPHr!F8)/PPV!F8</f>
        <v>0.40970923414619481</v>
      </c>
      <c r="G8" s="15">
        <f>(PPV!G8-PPHr!G8)/PPV!G8</f>
        <v>0.40858921784356877</v>
      </c>
    </row>
    <row r="9" spans="1:7" ht="12.95" customHeight="1" x14ac:dyDescent="0.25">
      <c r="A9" s="8" t="s">
        <v>17</v>
      </c>
      <c r="B9" s="15">
        <f>(PPV!B9-PPHr!B9)/PPV!B9</f>
        <v>0.47134498546339204</v>
      </c>
      <c r="C9" s="15">
        <f>(PPV!C9-PPHr!C9)/PPV!C9</f>
        <v>0.47211313437181546</v>
      </c>
      <c r="D9" s="15">
        <f>(PPV!D9-PPHr!D9)/PPV!D9</f>
        <v>0.48025110797253195</v>
      </c>
      <c r="E9" s="15">
        <f>(PPV!E9-PPHr!E9)/PPV!E9</f>
        <v>0.47705456350122333</v>
      </c>
      <c r="F9" s="15">
        <f>(PPV!F9-PPHr!F9)/PPV!F9</f>
        <v>0.47741642716883159</v>
      </c>
      <c r="G9" s="15">
        <f>(PPV!G9-PPHr!G9)/PPV!G9</f>
        <v>0.47610239508609636</v>
      </c>
    </row>
    <row r="10" spans="1:7" ht="12.95" customHeight="1" x14ac:dyDescent="0.25">
      <c r="A10" s="8" t="s">
        <v>13</v>
      </c>
      <c r="B10" s="15">
        <f>(PPV!B10-PPHr!B10)/PPV!B10</f>
        <v>0.46671835496939096</v>
      </c>
      <c r="C10" s="15">
        <f>(PPV!C10-PPHr!C10)/PPV!C10</f>
        <v>0.46639316469321856</v>
      </c>
      <c r="D10" s="15">
        <f>(PPV!D10-PPHr!D10)/PPV!D10</f>
        <v>0.46789730929997969</v>
      </c>
      <c r="E10" s="15">
        <f>(PPV!E10-PPHr!E10)/PPV!E10</f>
        <v>0.46741021486438872</v>
      </c>
      <c r="F10" s="15">
        <f>(PPV!F10-PPHr!F10)/PPV!F10</f>
        <v>0.46676715094745397</v>
      </c>
      <c r="G10" s="15">
        <f>(PPV!G10-PPHr!G10)/PPV!G10</f>
        <v>0.46711689246478827</v>
      </c>
    </row>
    <row r="11" spans="1:7" ht="12.95" customHeight="1" x14ac:dyDescent="0.25">
      <c r="A11" s="8" t="s">
        <v>14</v>
      </c>
      <c r="B11" s="15">
        <f>(PPV!B11-PPHr!B11)/PPV!B11</f>
        <v>0.46036692506459953</v>
      </c>
      <c r="C11" s="15">
        <f>(PPV!C11-PPHr!C11)/PPV!C11</f>
        <v>0.48237660818713451</v>
      </c>
      <c r="D11" s="15">
        <f>(PPV!D11-PPHr!D11)/PPV!D11</f>
        <v>0.47767586460632827</v>
      </c>
      <c r="E11" s="15">
        <f>(PPV!E11-PPHr!E11)/PPV!E11</f>
        <v>0.46036692506459953</v>
      </c>
      <c r="F11" s="15">
        <f>(PPV!F11-PPHr!F11)/PPV!F11</f>
        <v>0.4723403794037942</v>
      </c>
      <c r="G11" s="15">
        <f>(PPV!G11-PPHr!G11)/PPV!G11</f>
        <v>0.47349503345374205</v>
      </c>
    </row>
    <row r="12" spans="1:7" ht="12.95" customHeight="1" x14ac:dyDescent="0.25">
      <c r="A12" s="8" t="s">
        <v>15</v>
      </c>
      <c r="B12" s="15">
        <f>(PPV!B12-PPHr!B12)/PPV!B12</f>
        <v>0.4722999074140018</v>
      </c>
      <c r="C12" s="15">
        <f>(PPV!C12-PPHr!C12)/PPV!C12</f>
        <v>0.47357142857142853</v>
      </c>
      <c r="D12" s="15">
        <f>(PPV!D12-PPHr!D12)/PPV!D12</f>
        <v>0.47164350361416502</v>
      </c>
      <c r="E12" s="15">
        <f>(PPV!E12-PPHr!E12)/PPV!E12</f>
        <v>0.47357142857142848</v>
      </c>
      <c r="F12" s="15">
        <f>(PPV!F12-PPHr!F12)/PPV!F12</f>
        <v>0.47229209437308534</v>
      </c>
      <c r="G12" s="15">
        <f>(PPV!G12-PPHr!G12)/PPV!G12</f>
        <v>0.47241309284370325</v>
      </c>
    </row>
    <row r="13" spans="1:7" ht="12.95" customHeight="1" x14ac:dyDescent="0.25">
      <c r="A13" s="8" t="s">
        <v>30</v>
      </c>
      <c r="B13" s="15">
        <f>(PPV!B13-PPHr!B13)/PPV!B13</f>
        <v>0.46480652221324475</v>
      </c>
      <c r="C13" s="15">
        <f>(PPV!C13-PPHr!C13)/PPV!C13</f>
        <v>0.4637753337213732</v>
      </c>
      <c r="D13" s="15">
        <f>(PPV!D13-PPHr!D13)/PPV!D13</f>
        <v>0.46627700287437679</v>
      </c>
      <c r="E13" s="15">
        <f>(PPV!E13-PPHr!E13)/PPV!E13</f>
        <v>0.4644844755504377</v>
      </c>
      <c r="F13" s="15">
        <f>(PPV!F13-PPHr!F13)/PPV!F13</f>
        <v>0.46706796770380399</v>
      </c>
      <c r="G13" s="15">
        <f>(PPV!G13-PPHr!G13)/PPV!G13</f>
        <v>0.46518989709627728</v>
      </c>
    </row>
    <row r="14" spans="1:7" ht="12.95" customHeight="1" x14ac:dyDescent="0.25">
      <c r="A14" s="8" t="s">
        <v>31</v>
      </c>
      <c r="B14" s="15">
        <f>(PPV!B14-PPHr!B14)/PPV!B14</f>
        <v>0.47030417467346186</v>
      </c>
      <c r="C14" s="15">
        <f>(PPV!C14-PPHr!C14)/PPV!C14</f>
        <v>0.44477171595007731</v>
      </c>
      <c r="D14" s="15">
        <f>(PPV!D14-PPHr!D14)/PPV!D14</f>
        <v>0.46597295908156405</v>
      </c>
      <c r="E14" s="15">
        <f>(PPV!E14-PPHr!E14)/PPV!E14</f>
        <v>0.48395315258903232</v>
      </c>
      <c r="F14" s="15">
        <f>(PPV!F14-PPHr!F14)/PPV!F14</f>
        <v>0.49385244220804325</v>
      </c>
      <c r="G14" s="15">
        <f>(PPV!G14-PPHr!G14)/PPV!G14</f>
        <v>0.47216069784727005</v>
      </c>
    </row>
    <row r="15" spans="1:7" ht="12.95" customHeight="1" x14ac:dyDescent="0.25">
      <c r="A15" s="8" t="s">
        <v>32</v>
      </c>
      <c r="B15" s="15">
        <f>(PPV!B15-PPHr!B15)/PPV!B15</f>
        <v>0.4533221564760026</v>
      </c>
      <c r="C15" s="15" t="e">
        <f>(PPV!C15-PPHr!C15)/PPV!C15</f>
        <v>#DIV/0!</v>
      </c>
      <c r="D15" s="15">
        <f>(PPV!D15-PPHr!D15)/PPV!D15</f>
        <v>0.46254621264767193</v>
      </c>
      <c r="E15" s="15">
        <f>(PPV!E15-PPHr!E15)/PPV!E15</f>
        <v>0.46583559391697488</v>
      </c>
      <c r="F15" s="15">
        <f>(PPV!F15-PPHr!F15)/PPV!F15</f>
        <v>0.46835918744228988</v>
      </c>
      <c r="G15" s="15">
        <f>(PPV!G15-PPHr!G15)/PPV!G15</f>
        <v>0.46350595803786826</v>
      </c>
    </row>
    <row r="16" spans="1:7" ht="12.95" customHeight="1" x14ac:dyDescent="0.25">
      <c r="A16" s="8" t="s">
        <v>16</v>
      </c>
      <c r="B16" s="15">
        <f>(PPV!B16-PPHr!B16)/PPV!B16</f>
        <v>0.46834474078074723</v>
      </c>
      <c r="C16" s="15">
        <f>(PPV!C16-PPHr!C16)/PPV!C16</f>
        <v>0.46678929073610154</v>
      </c>
      <c r="D16" s="15">
        <f>(PPV!D16-PPHr!D16)/PPV!D16</f>
        <v>0.46712429179023568</v>
      </c>
      <c r="E16" s="15">
        <f>(PPV!E16-PPHr!E16)/PPV!E16</f>
        <v>0.47083017002767896</v>
      </c>
      <c r="F16" s="15">
        <f>(PPV!F16-PPHr!F16)/PPV!F16</f>
        <v>0.46670497062345956</v>
      </c>
      <c r="G16" s="15">
        <f>(PPV!G16-PPHr!G16)/PPV!G16</f>
        <v>0.46738358709881123</v>
      </c>
    </row>
    <row r="17" spans="1:7" ht="12.95" customHeight="1" x14ac:dyDescent="0.25">
      <c r="A17" s="8" t="s">
        <v>19</v>
      </c>
      <c r="B17" s="15">
        <f>(PPV!B17-PPHr!B17)/PPV!B17</f>
        <v>0.46809593490904616</v>
      </c>
      <c r="C17" s="15">
        <f>(PPV!C17-PPHr!C17)/PPV!C17</f>
        <v>0.46777133114685826</v>
      </c>
      <c r="D17" s="15">
        <f>(PPV!D17-PPHr!D17)/PPV!D17</f>
        <v>0.46976050913838124</v>
      </c>
      <c r="E17" s="15">
        <f>(PPV!E17-PPHr!E17)/PPV!E17</f>
        <v>0.4599460339063286</v>
      </c>
      <c r="F17" s="15">
        <f>(PPV!F17-PPHr!F17)/PPV!F17</f>
        <v>0.47161180292366001</v>
      </c>
      <c r="G17" s="15">
        <f>(PPV!G17-PPHr!G17)/PPV!G17</f>
        <v>0.46668018086638602</v>
      </c>
    </row>
    <row r="18" spans="1:7" ht="12.95" customHeight="1" x14ac:dyDescent="0.25">
      <c r="A18" s="8" t="s">
        <v>20</v>
      </c>
      <c r="B18" s="15">
        <f>(PPV!B18-PPHr!B18)/PPV!B18</f>
        <v>0.47697261733371715</v>
      </c>
      <c r="C18" s="15">
        <f>(PPV!C18-PPHr!C18)/PPV!C18</f>
        <v>0.48384368571974767</v>
      </c>
      <c r="D18" s="15">
        <f>(PPV!D18-PPHr!D18)/PPV!D18</f>
        <v>0.48539966218379765</v>
      </c>
      <c r="E18" s="15">
        <f>(PPV!E18-PPHr!E18)/PPV!E18</f>
        <v>0.47160917431192662</v>
      </c>
      <c r="F18" s="15">
        <f>(PPV!F18-PPHr!F18)/PPV!F18</f>
        <v>0.47524567685589508</v>
      </c>
      <c r="G18" s="15">
        <f>(PPV!G18-PPHr!G18)/PPV!G18</f>
        <v>0.47709935550305882</v>
      </c>
    </row>
    <row r="19" spans="1:7" ht="12.95" customHeight="1" x14ac:dyDescent="0.25">
      <c r="A19" s="8" t="s">
        <v>21</v>
      </c>
      <c r="B19" s="15">
        <f>(PPV!B19-PPHr!B19)/PPV!B19</f>
        <v>0.45904018507056205</v>
      </c>
      <c r="C19" s="15">
        <f>(PPV!C19-PPHr!C19)/PPV!C19</f>
        <v>0.49591351125614996</v>
      </c>
      <c r="D19" s="15">
        <f>(PPV!D19-PPHr!D19)/PPV!D19</f>
        <v>0.5069779676985966</v>
      </c>
      <c r="E19" s="15">
        <f>(PPV!E19-PPHr!E19)/PPV!E19</f>
        <v>0.46083434036124593</v>
      </c>
      <c r="F19" s="15">
        <f>(PPV!F19-PPHr!F19)/PPV!F19</f>
        <v>0.45103881113731331</v>
      </c>
      <c r="G19" s="15">
        <f>(PPV!G19-PPHr!G19)/PPV!G19</f>
        <v>0.47098044248637744</v>
      </c>
    </row>
    <row r="20" spans="1:7" ht="12.95" customHeight="1" x14ac:dyDescent="0.25">
      <c r="A20" s="8" t="s">
        <v>22</v>
      </c>
      <c r="B20" s="15">
        <f>(PPV!B20-PPHr!B20)/PPV!B20</f>
        <v>0.45145445968953435</v>
      </c>
      <c r="C20" s="15">
        <f>(PPV!C20-PPHr!C20)/PPV!C20</f>
        <v>0.45367670826991374</v>
      </c>
      <c r="D20" s="15">
        <f>(PPV!D20-PPHr!D20)/PPV!D20</f>
        <v>0.45150017116435476</v>
      </c>
      <c r="E20" s="15">
        <f>(PPV!E20-PPHr!E20)/PPV!E20</f>
        <v>0.44873000241016547</v>
      </c>
      <c r="F20" s="15" t="e">
        <f>(PPV!F20-PPHr!F20)/PPV!F20</f>
        <v>#DIV/0!</v>
      </c>
      <c r="G20" s="15">
        <f>(PPV!G20-PPHr!G20)/PPV!G20</f>
        <v>0.45096230505726143</v>
      </c>
    </row>
    <row r="21" spans="1:7" ht="12.95" customHeight="1" x14ac:dyDescent="0.25">
      <c r="A21" s="8" t="s">
        <v>23</v>
      </c>
      <c r="B21" s="15">
        <f>(PPV!B21-PPHr!B21)/PPV!B21</f>
        <v>0.47288555696989421</v>
      </c>
      <c r="C21" s="15">
        <f>(PPV!C21-PPHr!C21)/PPV!C21</f>
        <v>0.47154426139859185</v>
      </c>
      <c r="D21" s="15">
        <f>(PPV!D21-PPHr!D21)/PPV!D21</f>
        <v>0.47225885558583103</v>
      </c>
      <c r="E21" s="15">
        <f>(PPV!E21-PPHr!E21)/PPV!E21</f>
        <v>0.47360301296519863</v>
      </c>
      <c r="F21" s="15">
        <f>(PPV!F21-PPHr!F21)/PPV!F21</f>
        <v>0.472790392718692</v>
      </c>
      <c r="G21" s="15">
        <f>(PPV!G21-PPHr!G21)/PPV!G21</f>
        <v>0.4725407288063308</v>
      </c>
    </row>
    <row r="22" spans="1:7" ht="12.95" customHeight="1" x14ac:dyDescent="0.25">
      <c r="A22" s="8" t="s">
        <v>26</v>
      </c>
      <c r="B22" s="15">
        <f>(PPV!B22-PPHr!B22)/PPV!B22</f>
        <v>0.47359716599190271</v>
      </c>
      <c r="C22" s="15">
        <f>(PPV!C22-PPHr!C22)/PPV!C22</f>
        <v>0.46615082266910413</v>
      </c>
      <c r="D22" s="15">
        <f>(PPV!D22-PPHr!D22)/PPV!D22</f>
        <v>0.46846725440806047</v>
      </c>
      <c r="E22" s="15">
        <f>(PPV!E22-PPHr!E22)/PPV!E22</f>
        <v>0.47187003533568905</v>
      </c>
      <c r="F22" s="15">
        <f>(PPV!F22-PPHr!F22)/PPV!F22</f>
        <v>0.47043478260869565</v>
      </c>
      <c r="G22" s="15">
        <f>(PPV!G22-PPHr!G22)/PPV!G22</f>
        <v>0.47084524435102465</v>
      </c>
    </row>
    <row r="23" spans="1:7" ht="12.95" customHeight="1" x14ac:dyDescent="0.25">
      <c r="A23" s="8" t="s">
        <v>27</v>
      </c>
      <c r="B23" s="15">
        <f>(PPV!B23-PPHr!B23)/PPV!B23</f>
        <v>0.46330538922155701</v>
      </c>
      <c r="C23" s="15">
        <f>(PPV!C23-PPHr!C23)/PPV!C23</f>
        <v>0.46429596412556057</v>
      </c>
      <c r="D23" s="15">
        <f>(PPV!D23-PPHr!D23)/PPV!D23</f>
        <v>0.46678993435448585</v>
      </c>
      <c r="E23" s="15" t="e">
        <f>(PPV!E23-PPHr!E23)/PPV!E23</f>
        <v>#DIV/0!</v>
      </c>
      <c r="F23" s="15">
        <f>(PPV!F23-PPHr!F23)/PPV!F23</f>
        <v>0.46006793478260871</v>
      </c>
      <c r="G23" s="15">
        <f>(PPV!G23-PPHr!G23)/PPV!G23</f>
        <v>0.46398954096455558</v>
      </c>
    </row>
    <row r="24" spans="1:7" ht="12.95" customHeight="1" x14ac:dyDescent="0.25">
      <c r="A24" s="8" t="s">
        <v>28</v>
      </c>
      <c r="B24" s="15">
        <f>(PPV!B24-PPHr!B24)/PPV!B24</f>
        <v>0.46019294117647053</v>
      </c>
      <c r="C24" s="15">
        <f>(PPV!C24-PPHr!C24)/PPV!C24</f>
        <v>0.46019294117647053</v>
      </c>
      <c r="D24" s="15">
        <f>(PPV!D24-PPHr!D24)/PPV!D24</f>
        <v>0.46019294117647053</v>
      </c>
      <c r="E24" s="15">
        <f>(PPV!E24-PPHr!E24)/PPV!E24</f>
        <v>0.46015517241379306</v>
      </c>
      <c r="F24" s="15">
        <f>(PPV!F24-PPHr!F24)/PPV!F24</f>
        <v>0.46020711974110023</v>
      </c>
      <c r="G24" s="15">
        <f>(PPV!G24-PPHr!G24)/PPV!G24</f>
        <v>0.46019169510807717</v>
      </c>
    </row>
    <row r="25" spans="1:7" ht="12.95" customHeight="1" x14ac:dyDescent="0.25">
      <c r="A25" s="8" t="s">
        <v>24</v>
      </c>
      <c r="B25" s="15">
        <f>(PPV!B25-PPHr!B25)/PPV!B25</f>
        <v>0.49626731949078434</v>
      </c>
      <c r="C25" s="15">
        <f>(PPV!C25-PPHr!C25)/PPV!C25</f>
        <v>0.49822757521203398</v>
      </c>
      <c r="D25" s="15">
        <f>(PPV!D25-PPHr!D25)/PPV!D25</f>
        <v>0.49761239118147288</v>
      </c>
      <c r="E25" s="15">
        <f>(PPV!E25-PPHr!E25)/PPV!E25</f>
        <v>0.49122181647314633</v>
      </c>
      <c r="F25" s="15">
        <f>(PPV!F25-PPHr!F25)/PPV!F25</f>
        <v>0.49184919654163828</v>
      </c>
      <c r="G25" s="15">
        <f>(PPV!G25-PPHr!G25)/PPV!G25</f>
        <v>0.49415492417243384</v>
      </c>
    </row>
    <row r="26" spans="1:7" ht="12.95" customHeight="1" x14ac:dyDescent="0.25">
      <c r="A26" s="8" t="s">
        <v>25</v>
      </c>
      <c r="B26" s="15">
        <f>(PPV!B26-PPHr!B26)/PPV!B26</f>
        <v>0.5160850482083752</v>
      </c>
      <c r="C26" s="15">
        <f>(PPV!C26-PPHr!C26)/PPV!C26</f>
        <v>0.51600683455659546</v>
      </c>
      <c r="D26" s="15">
        <f>(PPV!D26-PPHr!D26)/PPV!D26</f>
        <v>0.51596715342367672</v>
      </c>
      <c r="E26" s="15">
        <f>(PPV!E26-PPHr!E26)/PPV!E26</f>
        <v>0.51608521986629829</v>
      </c>
      <c r="F26" s="15">
        <f>(PPV!F26-PPHr!F26)/PPV!F26</f>
        <v>0.51603323668152512</v>
      </c>
      <c r="G26" s="15">
        <f>(PPV!G26-PPHr!G26)/PPV!G26</f>
        <v>0.51604139967806162</v>
      </c>
    </row>
    <row r="27" spans="1:7" ht="12.95" customHeight="1" x14ac:dyDescent="0.25">
      <c r="A27" s="11" t="s">
        <v>11</v>
      </c>
      <c r="B27" s="17">
        <f>(PPV!B27-PPHr!B27)/PPV!B27</f>
        <v>0.47305924944850281</v>
      </c>
      <c r="C27" s="17">
        <f>(PPV!C27-PPHr!C27)/PPV!C27</f>
        <v>0.46952495861028359</v>
      </c>
      <c r="D27" s="17">
        <f>(PPV!D27-PPHr!D27)/PPV!D27</f>
        <v>0.475040260935712</v>
      </c>
      <c r="E27" s="17">
        <f>(PPV!E27-PPHr!E27)/PPV!E27</f>
        <v>0.47530848674945331</v>
      </c>
      <c r="F27" s="17">
        <f>(PPV!F27-PPHr!F27)/PPV!F27</f>
        <v>0.47838345827561479</v>
      </c>
      <c r="G27" s="17">
        <f>(PPV!G27-PPHr!G27)/PPV!G27</f>
        <v>0.47448766152513883</v>
      </c>
    </row>
    <row r="28" spans="1:7" ht="12.95" customHeight="1" x14ac:dyDescent="0.25">
      <c r="G28" s="17">
        <f>(PPV!G28-PPHr!G28)/PPV!G28</f>
        <v>0.47448766152513872</v>
      </c>
    </row>
    <row r="29" spans="1:7" ht="4.5" customHeight="1" x14ac:dyDescent="0.25"/>
    <row r="30" spans="1:7" ht="18.75" x14ac:dyDescent="0.3">
      <c r="A30" s="7" t="s">
        <v>7</v>
      </c>
      <c r="B30" s="3" t="s">
        <v>3</v>
      </c>
      <c r="C30" s="3" t="s">
        <v>1</v>
      </c>
      <c r="D30" s="3" t="s">
        <v>2</v>
      </c>
      <c r="E30" s="6" t="s">
        <v>8</v>
      </c>
      <c r="F30" s="6" t="s">
        <v>9</v>
      </c>
      <c r="G30" s="6" t="s">
        <v>10</v>
      </c>
    </row>
    <row r="31" spans="1:7" ht="12.95" customHeight="1" x14ac:dyDescent="0.25">
      <c r="A31" s="8" t="s">
        <v>29</v>
      </c>
      <c r="B31" s="15">
        <f>(PPV!B31-PPHr!B31)/PPV!B31</f>
        <v>0.53101785102889199</v>
      </c>
      <c r="C31" s="15"/>
      <c r="D31" s="15"/>
      <c r="E31" s="15"/>
      <c r="F31" s="15"/>
      <c r="G31" s="15">
        <f>(PPV!G31-PPHr!G31)/PPV!G31</f>
        <v>0.53101785102889199</v>
      </c>
    </row>
    <row r="32" spans="1:7" ht="12.95" customHeight="1" x14ac:dyDescent="0.25">
      <c r="A32" s="8" t="s">
        <v>18</v>
      </c>
      <c r="B32" s="15">
        <f>(PPV!B32-PPHr!B32)/PPV!B32</f>
        <v>0.40858921784356877</v>
      </c>
      <c r="C32" s="15"/>
      <c r="D32" s="15"/>
      <c r="E32" s="15"/>
      <c r="F32" s="15"/>
      <c r="G32" s="15">
        <f>(PPV!G32-PPHr!G32)/PPV!G32</f>
        <v>0.40858921784356877</v>
      </c>
    </row>
    <row r="33" spans="1:9" ht="12.95" customHeight="1" x14ac:dyDescent="0.25">
      <c r="A33" s="8" t="s">
        <v>17</v>
      </c>
      <c r="B33" s="15"/>
      <c r="C33" s="15">
        <f>(PPV!C33-PPHr!C33)/PPV!C33</f>
        <v>0.47610239508609636</v>
      </c>
      <c r="D33" s="15"/>
      <c r="E33" s="15"/>
      <c r="F33" s="15"/>
      <c r="G33" s="15">
        <f>(PPV!G33-PPHr!G33)/PPV!G33</f>
        <v>0.47610239508609636</v>
      </c>
    </row>
    <row r="34" spans="1:9" ht="12.95" customHeight="1" x14ac:dyDescent="0.25">
      <c r="A34" s="8" t="s">
        <v>13</v>
      </c>
      <c r="B34" s="15"/>
      <c r="C34" s="15"/>
      <c r="D34" s="15"/>
      <c r="E34" s="15"/>
      <c r="F34" s="15">
        <f>(PPV!F34-PPHr!F34)/PPV!F34</f>
        <v>0.46711689246478827</v>
      </c>
      <c r="G34" s="15">
        <f>(PPV!G34-PPHr!G34)/PPV!G34</f>
        <v>0.46711689246478827</v>
      </c>
      <c r="I34" s="14"/>
    </row>
    <row r="35" spans="1:9" ht="12.95" customHeight="1" x14ac:dyDescent="0.25">
      <c r="A35" s="8" t="s">
        <v>14</v>
      </c>
      <c r="B35" s="15"/>
      <c r="C35" s="15"/>
      <c r="D35" s="15"/>
      <c r="E35" s="15"/>
      <c r="F35" s="15">
        <f>(PPV!F35-PPHr!F35)/PPV!F35</f>
        <v>0.47349503345374205</v>
      </c>
      <c r="G35" s="15">
        <f>(PPV!G35-PPHr!G35)/PPV!G35</f>
        <v>0.47349503345374205</v>
      </c>
      <c r="I35" s="14"/>
    </row>
    <row r="36" spans="1:9" ht="12.95" customHeight="1" x14ac:dyDescent="0.25">
      <c r="A36" s="8" t="s">
        <v>15</v>
      </c>
      <c r="B36" s="15"/>
      <c r="C36" s="15"/>
      <c r="D36" s="15"/>
      <c r="E36" s="15"/>
      <c r="F36" s="15">
        <f>(PPV!F36-PPHr!F36)/PPV!F36</f>
        <v>0.47241309284370325</v>
      </c>
      <c r="G36" s="15">
        <f>(PPV!G36-PPHr!G36)/PPV!G36</f>
        <v>0.47241309284370325</v>
      </c>
      <c r="I36" s="14"/>
    </row>
    <row r="37" spans="1:9" ht="12.95" customHeight="1" x14ac:dyDescent="0.25">
      <c r="A37" s="8" t="s">
        <v>30</v>
      </c>
      <c r="B37" s="15"/>
      <c r="C37" s="15"/>
      <c r="D37" s="15">
        <f>(PPV!D37-PPHr!D37)/PPV!D37</f>
        <v>0.46518989709627728</v>
      </c>
      <c r="E37" s="15"/>
      <c r="F37" s="15"/>
      <c r="G37" s="15">
        <f>(PPV!G37-PPHr!G37)/PPV!G37</f>
        <v>0.46518989709627728</v>
      </c>
    </row>
    <row r="38" spans="1:9" ht="12.95" customHeight="1" x14ac:dyDescent="0.25">
      <c r="A38" s="8" t="s">
        <v>31</v>
      </c>
      <c r="B38" s="15"/>
      <c r="C38" s="15"/>
      <c r="D38" s="15"/>
      <c r="E38" s="15">
        <f>(PPV!E38-PPHr!E38)/PPV!E38</f>
        <v>0.47216069784727005</v>
      </c>
      <c r="F38" s="15"/>
      <c r="G38" s="15">
        <f>(PPV!G38-PPHr!G38)/PPV!G38</f>
        <v>0.47216069784727005</v>
      </c>
    </row>
    <row r="39" spans="1:9" ht="12.95" customHeight="1" x14ac:dyDescent="0.25">
      <c r="A39" s="8" t="s">
        <v>32</v>
      </c>
      <c r="B39" s="9"/>
      <c r="C39" s="9"/>
      <c r="D39" s="9"/>
      <c r="E39" s="15">
        <f>(PPV!E39-PPHr!E39)/PPV!E39</f>
        <v>0.46350595803786826</v>
      </c>
      <c r="F39" s="9"/>
      <c r="G39" s="15">
        <f>SUM(B39:F39)</f>
        <v>0.46350595803786826</v>
      </c>
    </row>
    <row r="40" spans="1:9" ht="12.95" customHeight="1" x14ac:dyDescent="0.25">
      <c r="A40" s="8" t="s">
        <v>16</v>
      </c>
      <c r="B40" s="15"/>
      <c r="C40" s="15"/>
      <c r="D40" s="15"/>
      <c r="E40" s="15"/>
      <c r="F40" s="15">
        <f>(PPV!F40-PPHr!F40)/PPV!F40</f>
        <v>0.46738358709881123</v>
      </c>
      <c r="G40" s="15">
        <f>(PPV!G40-PPHr!G40)/PPV!G40</f>
        <v>0.46738358709881123</v>
      </c>
      <c r="I40" s="14"/>
    </row>
    <row r="41" spans="1:9" ht="12.95" customHeight="1" x14ac:dyDescent="0.25">
      <c r="A41" s="8" t="s">
        <v>19</v>
      </c>
      <c r="B41" s="15"/>
      <c r="C41" s="15"/>
      <c r="D41" s="15">
        <f>(PPV!D41-PPHr!D41)/PPV!D41</f>
        <v>0.46668018086638613</v>
      </c>
      <c r="E41" s="15"/>
      <c r="F41" s="15"/>
      <c r="G41" s="15">
        <f>(PPV!G41-PPHr!G41)/PPV!G41</f>
        <v>0.46668018086638613</v>
      </c>
    </row>
    <row r="42" spans="1:9" ht="12.95" customHeight="1" x14ac:dyDescent="0.25">
      <c r="A42" s="8" t="s">
        <v>20</v>
      </c>
      <c r="B42" s="15"/>
      <c r="C42" s="15"/>
      <c r="D42" s="15">
        <f>(PPV!D42-PPHr!D42)/PPV!D42</f>
        <v>0.47709935994508051</v>
      </c>
      <c r="E42" s="15"/>
      <c r="F42" s="15"/>
      <c r="G42" s="15">
        <f>(PPV!G42-PPHr!G42)/PPV!G42</f>
        <v>0.47709935994508051</v>
      </c>
    </row>
    <row r="43" spans="1:9" ht="12.95" customHeight="1" x14ac:dyDescent="0.25">
      <c r="A43" s="8" t="s">
        <v>21</v>
      </c>
      <c r="B43" s="15"/>
      <c r="C43" s="15"/>
      <c r="D43" s="15">
        <f>(PPV!D43-PPHr!D43)/PPV!D43</f>
        <v>0.4709803416602284</v>
      </c>
      <c r="E43" s="15"/>
      <c r="F43" s="15"/>
      <c r="G43" s="15">
        <f>(PPV!G43-PPHr!G43)/PPV!G43</f>
        <v>0.4709803416602284</v>
      </c>
    </row>
    <row r="44" spans="1:9" ht="12.95" customHeight="1" x14ac:dyDescent="0.25">
      <c r="A44" s="8" t="s">
        <v>22</v>
      </c>
      <c r="B44" s="15"/>
      <c r="C44" s="15"/>
      <c r="D44" s="15">
        <f>(PPV!D44-PPHr!D44)/PPV!D44</f>
        <v>0.45096230505726143</v>
      </c>
      <c r="E44" s="15"/>
      <c r="F44" s="15"/>
      <c r="G44" s="15">
        <f>(PPV!G44-PPHr!G44)/PPV!G44</f>
        <v>0.45096230505726143</v>
      </c>
    </row>
    <row r="45" spans="1:9" ht="12.95" customHeight="1" x14ac:dyDescent="0.25">
      <c r="A45" s="8" t="s">
        <v>23</v>
      </c>
      <c r="B45" s="15"/>
      <c r="C45" s="15"/>
      <c r="D45" s="15"/>
      <c r="E45" s="15"/>
      <c r="F45" s="15">
        <f>(PPV!F45-PPHr!F45)/PPV!F45</f>
        <v>0.4725407288063308</v>
      </c>
      <c r="G45" s="15">
        <f>(PPV!G45-PPHr!G45)/PPV!G45</f>
        <v>0.4725407288063308</v>
      </c>
    </row>
    <row r="46" spans="1:9" ht="12.95" customHeight="1" x14ac:dyDescent="0.25">
      <c r="A46" s="8" t="s">
        <v>26</v>
      </c>
      <c r="B46" s="15"/>
      <c r="C46" s="15"/>
      <c r="D46" s="15"/>
      <c r="E46" s="15"/>
      <c r="F46" s="15">
        <f>(PPV!F46-PPHr!F46)/PPV!F46</f>
        <v>0.47084524435102465</v>
      </c>
      <c r="G46" s="15">
        <f>(PPV!G46-PPHr!G46)/PPV!G46</f>
        <v>0.47084524435102465</v>
      </c>
    </row>
    <row r="47" spans="1:9" ht="12.95" customHeight="1" x14ac:dyDescent="0.25">
      <c r="A47" s="8" t="s">
        <v>27</v>
      </c>
      <c r="B47" s="15"/>
      <c r="C47" s="15"/>
      <c r="D47" s="15"/>
      <c r="E47" s="15"/>
      <c r="F47" s="15">
        <f>(PPV!F47-PPHr!F47)/PPV!F47</f>
        <v>0.46398954096455558</v>
      </c>
      <c r="G47" s="15">
        <f>(PPV!G47-PPHr!G47)/PPV!G47</f>
        <v>0.46398954096455558</v>
      </c>
    </row>
    <row r="48" spans="1:9" ht="12.95" customHeight="1" x14ac:dyDescent="0.25">
      <c r="A48" s="8" t="s">
        <v>28</v>
      </c>
      <c r="B48" s="15"/>
      <c r="C48" s="15"/>
      <c r="D48" s="15"/>
      <c r="E48" s="15"/>
      <c r="F48" s="15">
        <f>(PPV!F48-PPHr!F48)/PPV!F48</f>
        <v>0.46019169510807717</v>
      </c>
      <c r="G48" s="15">
        <f>(PPV!G48-PPHr!G48)/PPV!G48</f>
        <v>0.46019169510807717</v>
      </c>
    </row>
    <row r="49" spans="1:7" ht="12.95" customHeight="1" x14ac:dyDescent="0.25">
      <c r="A49" s="8" t="s">
        <v>24</v>
      </c>
      <c r="B49" s="15">
        <f>(PPV!B49-PPHr!B49)/PPV!B49</f>
        <v>0.49415492417243384</v>
      </c>
      <c r="C49" s="15"/>
      <c r="D49" s="15"/>
      <c r="E49" s="15"/>
      <c r="F49" s="15"/>
      <c r="G49" s="15">
        <f>(PPV!G49-PPHr!G49)/PPV!G49</f>
        <v>0.49415492417243384</v>
      </c>
    </row>
    <row r="50" spans="1:7" ht="12.95" customHeight="1" x14ac:dyDescent="0.25">
      <c r="A50" s="8" t="s">
        <v>25</v>
      </c>
      <c r="B50" s="15"/>
      <c r="C50" s="15"/>
      <c r="D50" s="15"/>
      <c r="E50" s="15">
        <f>(PPV!E50-PPHr!E50)/PPV!E50</f>
        <v>0.51604139967806162</v>
      </c>
      <c r="F50" s="15"/>
      <c r="G50" s="15">
        <f>(PPV!G50-PPHr!G50)/PPV!G50</f>
        <v>0.51604139967806162</v>
      </c>
    </row>
    <row r="51" spans="1:7" ht="12.95" customHeight="1" x14ac:dyDescent="0.25">
      <c r="A51" s="11" t="s">
        <v>12</v>
      </c>
      <c r="B51" s="16">
        <f>(PPV!B51-PPHr!B51)/PPV!B51</f>
        <v>0.49235532889236494</v>
      </c>
      <c r="C51" s="16">
        <f>(PPV!C51-PPHr!C51)/PPV!C51</f>
        <v>0.47610239508609636</v>
      </c>
      <c r="D51" s="16">
        <f>(PPV!D51-PPHr!D51)/PPV!D51</f>
        <v>0.46669321550490794</v>
      </c>
      <c r="E51" s="16">
        <f>(PPV!E51-PPHr!E51)/PPV!E51</f>
        <v>0.47976882218551081</v>
      </c>
      <c r="F51" s="16">
        <f>(PPV!F51-PPHr!F51)/PPV!F51</f>
        <v>0.46818084725588632</v>
      </c>
      <c r="G51" s="16">
        <f>(PPV!G51-PPHr!G51)/PPV!G51</f>
        <v>0.474487657834818</v>
      </c>
    </row>
    <row r="52" spans="1:7" ht="12.95" customHeight="1" x14ac:dyDescent="0.25">
      <c r="G52" s="16">
        <f>(PPV!G52-PPHr!G52)/PPV!G52</f>
        <v>0.47448765783481789</v>
      </c>
    </row>
  </sheetData>
  <phoneticPr fontId="8" type="noConversion"/>
  <printOptions horizontalCentered="1"/>
  <pageMargins left="0.19685039370078741" right="0.19685039370078741" top="0.19685039370078741" bottom="0.19685039370078741" header="0" footer="0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zoomScale="79" zoomScaleNormal="79" zoomScalePageLayoutView="79" workbookViewId="0"/>
  </sheetViews>
  <sheetFormatPr baseColWidth="10" defaultRowHeight="15" x14ac:dyDescent="0.25"/>
  <cols>
    <col min="1" max="1" width="23.28515625" bestFit="1" customWidth="1"/>
    <col min="2" max="7" width="19.7109375" customWidth="1"/>
  </cols>
  <sheetData>
    <row r="1" spans="1:7" ht="24.75" customHeight="1" x14ac:dyDescent="0.3">
      <c r="A1" s="1" t="s">
        <v>0</v>
      </c>
      <c r="B1" s="3" t="s">
        <v>3</v>
      </c>
      <c r="C1" s="3" t="s">
        <v>1</v>
      </c>
      <c r="D1" s="3" t="s">
        <v>2</v>
      </c>
      <c r="E1" s="6" t="s">
        <v>8</v>
      </c>
      <c r="F1" s="6" t="s">
        <v>9</v>
      </c>
      <c r="G1" s="3" t="s">
        <v>10</v>
      </c>
    </row>
    <row r="2" spans="1:7" ht="24.75" customHeight="1" x14ac:dyDescent="0.3">
      <c r="A2" s="1" t="s">
        <v>6</v>
      </c>
      <c r="B2" s="25">
        <f t="shared" ref="B2:G2" si="0">B27</f>
        <v>0.20804455625338419</v>
      </c>
      <c r="C2" s="25">
        <f t="shared" si="0"/>
        <v>0.19755287554284012</v>
      </c>
      <c r="D2" s="25">
        <f t="shared" si="0"/>
        <v>0.20609881156442736</v>
      </c>
      <c r="E2" s="25">
        <f t="shared" si="0"/>
        <v>0.21009870375736467</v>
      </c>
      <c r="F2" s="25">
        <f t="shared" si="0"/>
        <v>0.21239932463502925</v>
      </c>
      <c r="G2" s="25">
        <f t="shared" si="0"/>
        <v>0.20743377344582067</v>
      </c>
    </row>
    <row r="3" spans="1:7" ht="24.75" customHeight="1" x14ac:dyDescent="0.3">
      <c r="A3" s="1" t="s">
        <v>5</v>
      </c>
      <c r="B3" s="26">
        <f t="shared" ref="B3:G3" si="1">B51</f>
        <v>0.23996289677077481</v>
      </c>
      <c r="C3" s="26">
        <f t="shared" si="1"/>
        <v>0.20705675054653594</v>
      </c>
      <c r="D3" s="26">
        <f t="shared" si="1"/>
        <v>0.19765696762358501</v>
      </c>
      <c r="E3" s="26">
        <f t="shared" si="1"/>
        <v>0.21260605749282713</v>
      </c>
      <c r="F3" s="26">
        <f t="shared" si="1"/>
        <v>0.1950671216223494</v>
      </c>
      <c r="G3" s="26">
        <f t="shared" si="1"/>
        <v>0.20743376788015958</v>
      </c>
    </row>
    <row r="4" spans="1:7" ht="24.75" customHeight="1" x14ac:dyDescent="0.3">
      <c r="A4" s="2" t="s">
        <v>4</v>
      </c>
      <c r="B4" s="27"/>
      <c r="C4" s="27"/>
      <c r="D4" s="27"/>
      <c r="E4" s="27"/>
      <c r="F4" s="27"/>
      <c r="G4" s="27"/>
    </row>
    <row r="5" spans="1:7" ht="4.5" customHeight="1" x14ac:dyDescent="0.25"/>
    <row r="6" spans="1:7" ht="18.75" x14ac:dyDescent="0.3">
      <c r="A6" s="7" t="s">
        <v>7</v>
      </c>
      <c r="B6" s="3" t="s">
        <v>3</v>
      </c>
      <c r="C6" s="3" t="s">
        <v>1</v>
      </c>
      <c r="D6" s="3" t="s">
        <v>2</v>
      </c>
      <c r="E6" s="6" t="s">
        <v>8</v>
      </c>
      <c r="F6" s="6" t="s">
        <v>9</v>
      </c>
      <c r="G6" s="6" t="s">
        <v>10</v>
      </c>
    </row>
    <row r="7" spans="1:7" ht="12.75" customHeight="1" x14ac:dyDescent="0.25">
      <c r="A7" s="8" t="s">
        <v>29</v>
      </c>
      <c r="B7" s="21">
        <f>(PPH!B7-PPHr!B7)/PPH!B7</f>
        <v>0.29885637965564749</v>
      </c>
      <c r="C7" s="21">
        <f>(PPH!C7-PPHr!C7)/PPH!C7</f>
        <v>0.318734707424013</v>
      </c>
      <c r="D7" s="21">
        <f>(PPH!D7-PPHr!D7)/PPH!D7</f>
        <v>0.29076268214311668</v>
      </c>
      <c r="E7" s="21">
        <f>(PPH!E7-PPHr!E7)/PPH!E7</f>
        <v>0.30776750969688826</v>
      </c>
      <c r="F7" s="21">
        <f>(PPH!F7-PPHr!F7)/PPH!F7</f>
        <v>0.31357147521420559</v>
      </c>
      <c r="G7" s="21">
        <f>(PPH!G7-PPHr!G7)/PPH!G7</f>
        <v>0.30583233459000614</v>
      </c>
    </row>
    <row r="8" spans="1:7" ht="12.75" customHeight="1" x14ac:dyDescent="0.25">
      <c r="A8" s="8" t="s">
        <v>18</v>
      </c>
      <c r="B8" s="21">
        <f>(PPH!B8-PPHr!B8)/PPH!B8</f>
        <v>0.11761199331523721</v>
      </c>
      <c r="C8" s="21">
        <f>(PPH!C8-PPHr!C8)/PPH!C8</f>
        <v>0.12277576971085695</v>
      </c>
      <c r="D8" s="21">
        <f>(PPH!D8-PPHr!D8)/PPH!D8</f>
        <v>0.12261044597171478</v>
      </c>
      <c r="E8" s="21">
        <f>(PPH!E8-PPHr!E8)/PPH!E8</f>
        <v>0.11790097131064976</v>
      </c>
      <c r="F8" s="21">
        <f>(PPH!F8-PPHr!F8)/PPH!F8</f>
        <v>0.1233216875173079</v>
      </c>
      <c r="G8" s="21">
        <f>(PPH!G8-PPHr!G8)/PPH!G8</f>
        <v>0.12039167706517481</v>
      </c>
    </row>
    <row r="9" spans="1:7" ht="12.75" customHeight="1" x14ac:dyDescent="0.25">
      <c r="A9" s="8" t="s">
        <v>17</v>
      </c>
      <c r="B9" s="21">
        <f>(PPH!B9-PPHr!B9)/PPH!B9</f>
        <v>0.19985619110548203</v>
      </c>
      <c r="C9" s="21">
        <f>(PPH!C9-PPHr!C9)/PPH!C9</f>
        <v>0.20101881999669358</v>
      </c>
      <c r="D9" s="21">
        <f>(PPH!D9-PPHr!D9)/PPH!D9</f>
        <v>0.21333601933181764</v>
      </c>
      <c r="E9" s="21">
        <f>(PPH!E9-PPHr!E9)/PPH!E9</f>
        <v>0.20849790146999136</v>
      </c>
      <c r="F9" s="21">
        <f>(PPH!F9-PPHr!F9)/PPH!F9</f>
        <v>0.20904559886307178</v>
      </c>
      <c r="G9" s="21">
        <f>(PPH!G9-PPHr!G9)/PPH!G9</f>
        <v>0.20705675054653594</v>
      </c>
    </row>
    <row r="10" spans="1:7" ht="12.75" customHeight="1" x14ac:dyDescent="0.25">
      <c r="A10" s="8" t="s">
        <v>13</v>
      </c>
      <c r="B10" s="21">
        <f>(PPH!B10-PPHr!B10)/PPH!B10</f>
        <v>0.1928535719227954</v>
      </c>
      <c r="C10" s="21">
        <f>(PPH!C10-PPHr!C10)/PPH!C10</f>
        <v>0.1923613814033879</v>
      </c>
      <c r="D10" s="21">
        <f>(PPH!D10-PPHr!D10)/PPH!D10</f>
        <v>0.19463797381561934</v>
      </c>
      <c r="E10" s="21">
        <f>(PPH!E10-PPHr!E10)/PPH!E10</f>
        <v>0.19390073386467194</v>
      </c>
      <c r="F10" s="21">
        <f>(PPH!F10-PPHr!F10)/PPH!F10</f>
        <v>0.19292742689186271</v>
      </c>
      <c r="G10" s="21">
        <f>(PPH!G10-PPHr!G10)/PPH!G10</f>
        <v>0.19345677684998969</v>
      </c>
    </row>
    <row r="11" spans="1:7" ht="12.75" customHeight="1" x14ac:dyDescent="0.25">
      <c r="A11" s="8" t="s">
        <v>14</v>
      </c>
      <c r="B11" s="21">
        <f>(PPH!B11-PPHr!B11)/PPH!B11</f>
        <v>0.18324038907915768</v>
      </c>
      <c r="C11" s="21">
        <f>(PPH!C11-PPHr!C11)/PPH!C11</f>
        <v>0.21655306218727785</v>
      </c>
      <c r="D11" s="21">
        <f>(PPH!D11-PPHr!D11)/PPH!D11</f>
        <v>0.20943826942080862</v>
      </c>
      <c r="E11" s="21">
        <f>(PPH!E11-PPHr!E11)/PPH!E11</f>
        <v>0.18324038907915768</v>
      </c>
      <c r="F11" s="21">
        <f>(PPH!F11-PPHr!F11)/PPH!F11</f>
        <v>0.20136276586013949</v>
      </c>
      <c r="G11" s="21">
        <f>(PPH!G11-PPHr!G11)/PPH!G11</f>
        <v>0.20311038815459667</v>
      </c>
    </row>
    <row r="12" spans="1:7" ht="12.75" customHeight="1" x14ac:dyDescent="0.25">
      <c r="A12" s="8" t="s">
        <v>15</v>
      </c>
      <c r="B12" s="21">
        <f>(PPH!B12-PPHr!B12)/PPH!B12</f>
        <v>0.20130150963221088</v>
      </c>
      <c r="C12" s="21">
        <f>(PPH!C12-PPHr!C12)/PPH!C12</f>
        <v>0.20322601569763654</v>
      </c>
      <c r="D12" s="21">
        <f>(PPH!D12-PPHr!D12)/PPH!D12</f>
        <v>0.20030801212980937</v>
      </c>
      <c r="E12" s="21">
        <f>(PPH!E12-PPHr!E12)/PPH!E12</f>
        <v>0.20322601569763657</v>
      </c>
      <c r="F12" s="21">
        <f>(PPH!F12-PPHr!F12)/PPH!F12</f>
        <v>0.20128968423351787</v>
      </c>
      <c r="G12" s="21">
        <f>(PPH!G12-PPHr!G12)/PPH!G12</f>
        <v>0.20147282101362682</v>
      </c>
    </row>
    <row r="13" spans="1:7" ht="12.75" customHeight="1" x14ac:dyDescent="0.25">
      <c r="A13" s="8" t="s">
        <v>30</v>
      </c>
      <c r="B13" s="21">
        <f>(PPH!B13-PPHr!B13)/PPH!B13</f>
        <v>0.18995992464544359</v>
      </c>
      <c r="C13" s="21">
        <f>(PPH!C13-PPHr!C13)/PPH!C13</f>
        <v>0.188399173182039</v>
      </c>
      <c r="D13" s="21">
        <f>(PPH!D13-PPHr!D13)/PPH!D13</f>
        <v>0.19218556511938373</v>
      </c>
      <c r="E13" s="21">
        <f>(PPH!E13-PPHr!E13)/PPH!E13</f>
        <v>0.1894724921302221</v>
      </c>
      <c r="F13" s="21">
        <f>(PPH!F13-PPHr!F13)/PPH!F13</f>
        <v>0.19338272696201592</v>
      </c>
      <c r="G13" s="21">
        <f>(PPH!G13-PPHr!G13)/PPH!G13</f>
        <v>0.19054018025772246</v>
      </c>
    </row>
    <row r="14" spans="1:7" ht="12.75" customHeight="1" x14ac:dyDescent="0.25">
      <c r="A14" s="8" t="s">
        <v>31</v>
      </c>
      <c r="B14" s="21">
        <f>(PPH!B14-PPHr!B14)/PPH!B14</f>
        <v>0.19828087584904164</v>
      </c>
      <c r="C14" s="21">
        <f>(PPH!C14-PPHr!C14)/PPH!C14</f>
        <v>0.15963631897998651</v>
      </c>
      <c r="D14" s="21">
        <f>(PPH!D14-PPHr!D14)/PPH!D14</f>
        <v>0.19172538078032986</v>
      </c>
      <c r="E14" s="21">
        <f>(PPH!E14-PPHr!E14)/PPH!E14</f>
        <v>0.21893923503713081</v>
      </c>
      <c r="F14" s="21">
        <f>(PPH!F14-PPHr!F14)/PPH!F14</f>
        <v>0.23392226760714871</v>
      </c>
      <c r="G14" s="21">
        <f>(PPH!G14-PPHr!G14)/PPH!G14</f>
        <v>0.20109080951607386</v>
      </c>
    </row>
    <row r="15" spans="1:7" ht="12.95" customHeight="1" x14ac:dyDescent="0.25">
      <c r="A15" s="8" t="s">
        <v>32</v>
      </c>
      <c r="B15" s="21">
        <f>(PPH!B15-PPHr!B15)/PPH!B15</f>
        <v>0.17257780607840564</v>
      </c>
      <c r="C15" s="21" t="e">
        <f>(PPH!C15-PPHr!C15)/PPH!C15</f>
        <v>#DIV/0!</v>
      </c>
      <c r="D15" s="21">
        <f>(PPH!D15-PPHr!D15)/PPH!D15</f>
        <v>0.18653884160386239</v>
      </c>
      <c r="E15" s="21">
        <f>(PPH!E15-PPHr!E15)/PPH!E15</f>
        <v>0.19151747225211876</v>
      </c>
      <c r="F15" s="21">
        <f>(PPH!F15-PPHr!F15)/PPH!F15</f>
        <v>0.1953370477407142</v>
      </c>
      <c r="G15" s="21">
        <f>(PPH!G15-PPHr!G15)/PPH!G15</f>
        <v>0.18799146062943581</v>
      </c>
    </row>
    <row r="16" spans="1:7" ht="12.75" customHeight="1" x14ac:dyDescent="0.25">
      <c r="A16" s="8" t="s">
        <v>16</v>
      </c>
      <c r="B16" s="21">
        <f>(PPH!B16-PPHr!B16)/PPH!B16</f>
        <v>0.19531518205047277</v>
      </c>
      <c r="C16" s="21">
        <f>(PPH!C16-PPHr!C16)/PPH!C16</f>
        <v>0.19296093648569948</v>
      </c>
      <c r="D16" s="21">
        <f>(PPH!D16-PPHr!D16)/PPH!D16</f>
        <v>0.19346797607119065</v>
      </c>
      <c r="E16" s="21">
        <f>(PPH!E16-PPHr!E16)/PPH!E16</f>
        <v>0.19907699413906291</v>
      </c>
      <c r="F16" s="21">
        <f>(PPH!F16-PPHr!F16)/PPH!F16</f>
        <v>0.1928333140963516</v>
      </c>
      <c r="G16" s="21">
        <f>(PPH!G16-PPHr!G16)/PPH!G16</f>
        <v>0.19386043151023349</v>
      </c>
    </row>
    <row r="17" spans="1:7" ht="12.75" customHeight="1" x14ac:dyDescent="0.25">
      <c r="A17" s="8" t="s">
        <v>19</v>
      </c>
      <c r="B17" s="21">
        <f>(PPH!B17-PPHr!B17)/PPH!B17</f>
        <v>0.19493860285915848</v>
      </c>
      <c r="C17" s="21">
        <f>(PPH!C17-PPHr!C17)/PPH!C17</f>
        <v>0.19444730005578642</v>
      </c>
      <c r="D17" s="21">
        <f>(PPH!D17-PPHr!D17)/PPH!D17</f>
        <v>0.19745801292323503</v>
      </c>
      <c r="E17" s="21">
        <f>(PPH!E17-PPHr!E17)/PPH!E17</f>
        <v>0.18260335084959678</v>
      </c>
      <c r="F17" s="21">
        <f>(PPH!F17-PPHr!F17)/PPH!F17</f>
        <v>0.2002600316689267</v>
      </c>
      <c r="G17" s="21">
        <f>(PPH!G17-PPHr!G17)/PPH!G17</f>
        <v>0.19279579365277119</v>
      </c>
    </row>
    <row r="18" spans="1:7" ht="12.75" customHeight="1" x14ac:dyDescent="0.25">
      <c r="A18" s="8" t="s">
        <v>20</v>
      </c>
      <c r="B18" s="21">
        <f>(PPH!B18-PPHr!B18)/PPH!B18</f>
        <v>0.2083738721563751</v>
      </c>
      <c r="C18" s="21">
        <f>(PPH!C18-PPHr!C18)/PPH!C18</f>
        <v>0.21877355186884759</v>
      </c>
      <c r="D18" s="21">
        <f>(PPH!D18-PPHr!D18)/PPH!D18</f>
        <v>0.22112859419373024</v>
      </c>
      <c r="E18" s="21">
        <f>(PPH!E18-PPHr!E18)/PPH!E18</f>
        <v>0.20025605314352435</v>
      </c>
      <c r="F18" s="21">
        <f>(PPH!F18-PPHr!F18)/PPH!F18</f>
        <v>0.20816314597833729</v>
      </c>
      <c r="G18" s="21">
        <f>(PPH!G18-PPHr!G18)/PPH!G18</f>
        <v>0.20887652981741406</v>
      </c>
    </row>
    <row r="19" spans="1:7" ht="12.75" customHeight="1" x14ac:dyDescent="0.25">
      <c r="A19" s="8" t="s">
        <v>21</v>
      </c>
      <c r="B19" s="21">
        <f>(PPH!B19-PPHr!B19)/PPH!B19</f>
        <v>0.22501404668596595</v>
      </c>
      <c r="C19" s="21">
        <f>(PPH!C19-PPHr!C19)/PPH!C19</f>
        <v>0.23704179091289529</v>
      </c>
      <c r="D19" s="21">
        <f>(PPH!D19-PPHr!D19)/PPH!D19</f>
        <v>0.25378835734614286</v>
      </c>
      <c r="E19" s="21">
        <f>(PPH!E19-PPHr!E19)/PPH!E19</f>
        <v>0.22636154875218223</v>
      </c>
      <c r="F19" s="21">
        <f>(PPH!F19-PPHr!F19)/PPH!F19</f>
        <v>0.21503039243622443</v>
      </c>
      <c r="G19" s="21">
        <f>(PPH!G19-PPHr!G19)/PPH!G19</f>
        <v>0.22974439684653217</v>
      </c>
    </row>
    <row r="20" spans="1:7" ht="12.75" customHeight="1" x14ac:dyDescent="0.25">
      <c r="A20" s="8" t="s">
        <v>22</v>
      </c>
      <c r="B20" s="21">
        <f>(PPH!B20-PPHr!B20)/PPH!B20</f>
        <v>0.18468612908992751</v>
      </c>
      <c r="C20" s="21">
        <f>(PPH!C20-PPHr!C20)/PPH!C20</f>
        <v>0.17838345518866902</v>
      </c>
      <c r="D20" s="21">
        <f>(PPH!D20-PPHr!D20)/PPH!D20</f>
        <v>0.18486131865725111</v>
      </c>
      <c r="E20" s="21">
        <f>(PPH!E20-PPHr!E20)/PPH!E20</f>
        <v>0.17959378785501334</v>
      </c>
      <c r="F20" s="21" t="e">
        <f>(PPH!F20-PPHr!F20)/PPH!F20</f>
        <v>#DIV/0!</v>
      </c>
      <c r="G20" s="21">
        <f>(PPH!G20-PPHr!G20)/PPH!G20</f>
        <v>0.18203789477027552</v>
      </c>
    </row>
    <row r="21" spans="1:7" ht="12.75" customHeight="1" x14ac:dyDescent="0.25">
      <c r="A21" s="8" t="s">
        <v>23</v>
      </c>
      <c r="B21" s="21">
        <f>(PPH!B21-PPHr!B21)/PPH!B21</f>
        <v>0.20218791731480887</v>
      </c>
      <c r="C21" s="21">
        <f>(PPH!C21-PPHr!C21)/PPH!C21</f>
        <v>0.20015780444769457</v>
      </c>
      <c r="D21" s="21">
        <f>(PPH!D21-PPHr!D21)/PPH!D21</f>
        <v>0.20123937579208553</v>
      </c>
      <c r="E21" s="21">
        <f>(PPH!E21-PPHr!E21)/PPH!E21</f>
        <v>0.20327382013803319</v>
      </c>
      <c r="F21" s="21">
        <f>(PPH!F21-PPHr!F21)/PPH!F21</f>
        <v>0.20204388182032978</v>
      </c>
      <c r="G21" s="21">
        <f>(PPH!G21-PPHr!G21)/PPH!G21</f>
        <v>0.20166600394480208</v>
      </c>
    </row>
    <row r="22" spans="1:7" ht="12.75" customHeight="1" x14ac:dyDescent="0.25">
      <c r="A22" s="8" t="s">
        <v>26</v>
      </c>
      <c r="B22" s="21">
        <f>(PPH!B22-PPHr!B22)/PPH!B22</f>
        <v>0.20326497047359274</v>
      </c>
      <c r="C22" s="21">
        <f>(PPH!C22-PPHr!C22)/PPH!C22</f>
        <v>0.19199458554427737</v>
      </c>
      <c r="D22" s="21">
        <f>(PPH!D22-PPHr!D22)/PPH!D22</f>
        <v>0.19550061209029887</v>
      </c>
      <c r="E22" s="21">
        <f>(PPH!E22-PPHr!E22)/PPH!E22</f>
        <v>0.20065087836489939</v>
      </c>
      <c r="F22" s="21">
        <f>(PPH!F22-PPHr!F22)/PPH!F22</f>
        <v>0.19847855699817707</v>
      </c>
      <c r="G22" s="21">
        <f>(PPH!G22-PPHr!G22)/PPH!G22</f>
        <v>0.19909980982446596</v>
      </c>
    </row>
    <row r="23" spans="1:7" ht="12.75" customHeight="1" x14ac:dyDescent="0.25">
      <c r="A23" s="8" t="s">
        <v>27</v>
      </c>
      <c r="B23" s="21">
        <f>(PPH!B23-PPHr!B23)/PPH!B23</f>
        <v>0.18768789045187972</v>
      </c>
      <c r="C23" s="21">
        <f>(PPH!C23-PPHr!C23)/PPH!C23</f>
        <v>0.18918717137212138</v>
      </c>
      <c r="D23" s="21">
        <f>(PPH!D23-PPHr!D23)/PPH!D23</f>
        <v>0.19296191063188403</v>
      </c>
      <c r="E23" s="21" t="e">
        <f>(PPH!E23-PPHr!E23)/PPH!E23</f>
        <v>#DIV/0!</v>
      </c>
      <c r="F23" s="21">
        <f>(PPH!F23-PPHr!F23)/PPH!F23</f>
        <v>0.18278785346240162</v>
      </c>
      <c r="G23" s="21">
        <f>(PPH!G23-PPHr!G23)/PPH!G23</f>
        <v>0.18872338574928949</v>
      </c>
    </row>
    <row r="24" spans="1:7" ht="12.75" customHeight="1" x14ac:dyDescent="0.25">
      <c r="A24" s="8" t="s">
        <v>28</v>
      </c>
      <c r="B24" s="21">
        <f>(PPH!B24-PPHr!B24)/PPH!B24</f>
        <v>0.18297705641966169</v>
      </c>
      <c r="C24" s="21">
        <f>(PPH!C24-PPHr!C24)/PPH!C24</f>
        <v>0.18297705641966169</v>
      </c>
      <c r="D24" s="21">
        <f>(PPH!D24-PPHr!D24)/PPH!D24</f>
        <v>0.18297705641966169</v>
      </c>
      <c r="E24" s="21">
        <f>(PPH!E24-PPHr!E24)/PPH!E24</f>
        <v>0.18291989165096564</v>
      </c>
      <c r="F24" s="21">
        <f>(PPH!F24-PPHr!F24)/PPH!F24</f>
        <v>0.1829985163328291</v>
      </c>
      <c r="G24" s="21">
        <f>(PPH!G24-PPHr!G24)/PPH!G24</f>
        <v>0.18297517043753184</v>
      </c>
    </row>
    <row r="25" spans="1:7" ht="12.75" customHeight="1" x14ac:dyDescent="0.25">
      <c r="A25" s="8" t="s">
        <v>24</v>
      </c>
      <c r="B25" s="21">
        <f>(PPH!B25-PPHr!B25)/PPH!B25</f>
        <v>0.23757729603569577</v>
      </c>
      <c r="C25" s="21">
        <f>(PPH!C25-PPHr!C25)/PPH!C25</f>
        <v>0.24054423370975317</v>
      </c>
      <c r="D25" s="21">
        <f>(PPH!D25-PPHr!D25)/PPH!D25</f>
        <v>0.23961312423410464</v>
      </c>
      <c r="E25" s="21">
        <f>(PPH!E25-PPHr!E25)/PPH!E25</f>
        <v>0.22994069392030611</v>
      </c>
      <c r="F25" s="21">
        <f>(PPH!F25-PPHr!F25)/PPH!F25</f>
        <v>0.23089026266329396</v>
      </c>
      <c r="G25" s="21">
        <f>(PPH!G25-PPHr!G25)/PPH!G25</f>
        <v>0.23438008804666841</v>
      </c>
    </row>
    <row r="26" spans="1:7" ht="12.75" customHeight="1" x14ac:dyDescent="0.25">
      <c r="A26" s="8" t="s">
        <v>25</v>
      </c>
      <c r="B26" s="21">
        <f>(PPH!B26-PPHr!B26)/PPH!B26</f>
        <v>0.26757234479850966</v>
      </c>
      <c r="C26" s="21">
        <f>(PPH!C26-PPHr!C26)/PPH!C26</f>
        <v>0.26745396482003236</v>
      </c>
      <c r="D26" s="21">
        <f>(PPH!D26-PPHr!D26)/PPH!D26</f>
        <v>0.26739390559055037</v>
      </c>
      <c r="E26" s="21">
        <f>(PPH!E26-PPHr!E26)/PPH!E26</f>
        <v>0.26757260461071336</v>
      </c>
      <c r="F26" s="21">
        <f>(PPH!F26-PPHr!F26)/PPH!F26</f>
        <v>0.2674939256569171</v>
      </c>
      <c r="G26" s="21">
        <f>(PPH!G26-PPHr!G26)/PPH!G26</f>
        <v>0.26750628072962246</v>
      </c>
    </row>
    <row r="27" spans="1:7" ht="12.75" customHeight="1" x14ac:dyDescent="0.25">
      <c r="A27" s="11" t="s">
        <v>11</v>
      </c>
      <c r="B27" s="22">
        <f>(PPH!B27-PPHr!B27)/PPH!B27</f>
        <v>0.20804455625338419</v>
      </c>
      <c r="C27" s="22">
        <f>(PPH!C27-PPHr!C27)/PPH!C27</f>
        <v>0.19755287554284012</v>
      </c>
      <c r="D27" s="22">
        <f>(PPH!D27-PPHr!D27)/PPH!D27</f>
        <v>0.20609881156442736</v>
      </c>
      <c r="E27" s="22">
        <f>(PPH!E27-PPHr!E27)/PPH!E27</f>
        <v>0.21009870375736467</v>
      </c>
      <c r="F27" s="22">
        <f>(PPH!F27-PPHr!F27)/PPH!F27</f>
        <v>0.21239932463502925</v>
      </c>
      <c r="G27" s="22">
        <f>(PPH!G27-PPHr!G27)/PPH!G27</f>
        <v>0.20743377344582067</v>
      </c>
    </row>
    <row r="28" spans="1:7" ht="12.75" customHeight="1" x14ac:dyDescent="0.25">
      <c r="B28" s="23"/>
      <c r="C28" s="23"/>
      <c r="D28" s="23"/>
      <c r="E28" s="23"/>
      <c r="F28" s="23"/>
      <c r="G28" s="22">
        <f>(PPH!G28-PPHr!G28)/PPH!G28</f>
        <v>0.20743377344582067</v>
      </c>
    </row>
    <row r="29" spans="1:7" ht="4.5" customHeight="1" x14ac:dyDescent="0.25">
      <c r="B29" s="23"/>
      <c r="C29" s="23"/>
      <c r="D29" s="23"/>
      <c r="E29" s="23"/>
      <c r="F29" s="23"/>
      <c r="G29" s="23"/>
    </row>
    <row r="30" spans="1:7" ht="18.75" customHeight="1" x14ac:dyDescent="0.3">
      <c r="A30" s="7" t="s">
        <v>7</v>
      </c>
      <c r="B30" s="3" t="s">
        <v>3</v>
      </c>
      <c r="C30" s="3" t="s">
        <v>1</v>
      </c>
      <c r="D30" s="3" t="s">
        <v>2</v>
      </c>
      <c r="E30" s="6" t="s">
        <v>8</v>
      </c>
      <c r="F30" s="6" t="s">
        <v>9</v>
      </c>
      <c r="G30" s="6" t="s">
        <v>10</v>
      </c>
    </row>
    <row r="31" spans="1:7" ht="12.75" customHeight="1" x14ac:dyDescent="0.25">
      <c r="A31" s="8" t="s">
        <v>29</v>
      </c>
      <c r="B31" s="21">
        <f>(PPH!B31-PPHr!B31)/PPH!B31</f>
        <v>0.30583233459000614</v>
      </c>
      <c r="C31" s="21"/>
      <c r="D31" s="21"/>
      <c r="E31" s="21"/>
      <c r="F31" s="21"/>
      <c r="G31" s="21">
        <f>(PPH!G31-PPHr!G31)/PPH!G31</f>
        <v>0.30583233459000614</v>
      </c>
    </row>
    <row r="32" spans="1:7" ht="12.75" customHeight="1" x14ac:dyDescent="0.25">
      <c r="A32" s="8" t="s">
        <v>18</v>
      </c>
      <c r="B32" s="21">
        <f>(PPH!B32-PPHr!B32)/PPH!B32</f>
        <v>0.12039167706517481</v>
      </c>
      <c r="C32" s="21"/>
      <c r="D32" s="21"/>
      <c r="E32" s="21"/>
      <c r="F32" s="21"/>
      <c r="G32" s="21">
        <f>(PPH!G32-PPHr!G32)/PPH!G32</f>
        <v>0.12039167706517481</v>
      </c>
    </row>
    <row r="33" spans="1:9" ht="12.75" customHeight="1" x14ac:dyDescent="0.25">
      <c r="A33" s="8" t="s">
        <v>17</v>
      </c>
      <c r="B33" s="21"/>
      <c r="C33" s="21">
        <f>(PPH!C33-PPHr!C33)/PPH!C33</f>
        <v>0.20705675054653594</v>
      </c>
      <c r="D33" s="21"/>
      <c r="E33" s="21"/>
      <c r="F33" s="21"/>
      <c r="G33" s="21">
        <f>(PPH!G33-PPHr!G33)/PPH!G33</f>
        <v>0.20705675054653594</v>
      </c>
    </row>
    <row r="34" spans="1:9" ht="12.75" customHeight="1" x14ac:dyDescent="0.25">
      <c r="A34" s="8" t="s">
        <v>13</v>
      </c>
      <c r="B34" s="21"/>
      <c r="C34" s="21"/>
      <c r="D34" s="21"/>
      <c r="E34" s="21"/>
      <c r="F34" s="21">
        <f>(PPH!F34-PPHr!F34)/PPH!F34</f>
        <v>0.19345677684998969</v>
      </c>
      <c r="G34" s="21">
        <f>(PPH!G34-PPHr!G34)/PPH!G34</f>
        <v>0.19345677684998969</v>
      </c>
      <c r="I34" s="14"/>
    </row>
    <row r="35" spans="1:9" ht="12.75" customHeight="1" x14ac:dyDescent="0.25">
      <c r="A35" s="8" t="s">
        <v>14</v>
      </c>
      <c r="B35" s="21"/>
      <c r="C35" s="21"/>
      <c r="D35" s="21"/>
      <c r="E35" s="21"/>
      <c r="F35" s="21">
        <f>(PPH!F35-PPHr!F35)/PPH!F35</f>
        <v>0.20311038815459667</v>
      </c>
      <c r="G35" s="21">
        <f>(PPH!G35-PPHr!G35)/PPH!G35</f>
        <v>0.20311038815459667</v>
      </c>
      <c r="I35" s="14"/>
    </row>
    <row r="36" spans="1:9" ht="12.75" customHeight="1" x14ac:dyDescent="0.25">
      <c r="A36" s="8" t="s">
        <v>15</v>
      </c>
      <c r="B36" s="21"/>
      <c r="C36" s="21"/>
      <c r="D36" s="21"/>
      <c r="E36" s="21"/>
      <c r="F36" s="21">
        <f>(PPH!F36-PPHr!F36)/PPH!F36</f>
        <v>0.20147282101362682</v>
      </c>
      <c r="G36" s="21">
        <f>(PPH!G36-PPHr!G36)/PPH!G36</f>
        <v>0.20147282101362682</v>
      </c>
      <c r="I36" s="14"/>
    </row>
    <row r="37" spans="1:9" ht="12.75" customHeight="1" x14ac:dyDescent="0.25">
      <c r="A37" s="8" t="s">
        <v>30</v>
      </c>
      <c r="B37" s="21"/>
      <c r="C37" s="21"/>
      <c r="D37" s="21">
        <f>(PPH!D37-PPHr!D37)/PPH!D37</f>
        <v>0.19054018025772246</v>
      </c>
      <c r="E37" s="21"/>
      <c r="F37" s="21"/>
      <c r="G37" s="21">
        <f>(PPH!G37-PPHr!G37)/PPH!G37</f>
        <v>0.19054018025772246</v>
      </c>
    </row>
    <row r="38" spans="1:9" ht="12.75" customHeight="1" x14ac:dyDescent="0.25">
      <c r="A38" s="8" t="s">
        <v>31</v>
      </c>
      <c r="B38" s="21"/>
      <c r="C38" s="21"/>
      <c r="D38" s="21"/>
      <c r="E38" s="21">
        <f>(PPH!E38-PPHr!E38)/PPH!E38</f>
        <v>0.20109080951607397</v>
      </c>
      <c r="F38" s="21"/>
      <c r="G38" s="21">
        <f>(PPH!G38-PPHr!G38)/PPH!G38</f>
        <v>0.20109080951607397</v>
      </c>
    </row>
    <row r="39" spans="1:9" ht="12.95" customHeight="1" x14ac:dyDescent="0.25">
      <c r="A39" s="8" t="s">
        <v>32</v>
      </c>
      <c r="B39" s="9"/>
      <c r="C39" s="9"/>
      <c r="D39" s="9"/>
      <c r="E39" s="21">
        <f>(PPH!E39-PPHr!E39)/PPH!E39</f>
        <v>0.18799146062943581</v>
      </c>
      <c r="F39" s="9"/>
      <c r="G39" s="21">
        <f>SUM(B39:F39)</f>
        <v>0.18799146062943581</v>
      </c>
    </row>
    <row r="40" spans="1:9" ht="12.75" customHeight="1" x14ac:dyDescent="0.25">
      <c r="A40" s="8" t="s">
        <v>16</v>
      </c>
      <c r="B40" s="21"/>
      <c r="C40" s="21"/>
      <c r="D40" s="21"/>
      <c r="E40" s="21"/>
      <c r="F40" s="21">
        <f>(PPH!F40-PPHr!F40)/PPH!F40</f>
        <v>0.19386043151023349</v>
      </c>
      <c r="G40" s="21">
        <f>(PPH!G40-PPHr!G40)/PPH!G40</f>
        <v>0.19386043151023349</v>
      </c>
      <c r="I40" s="14"/>
    </row>
    <row r="41" spans="1:9" ht="12.75" customHeight="1" x14ac:dyDescent="0.25">
      <c r="A41" s="8" t="s">
        <v>19</v>
      </c>
      <c r="B41" s="21"/>
      <c r="C41" s="21"/>
      <c r="D41" s="21">
        <f>(PPH!D41-PPHr!D41)/PPH!D41</f>
        <v>0.19279579365277133</v>
      </c>
      <c r="E41" s="21"/>
      <c r="F41" s="21"/>
      <c r="G41" s="21">
        <f>(PPH!G41-PPHr!G41)/PPH!G41</f>
        <v>0.19279579365277133</v>
      </c>
    </row>
    <row r="42" spans="1:9" ht="12.75" customHeight="1" x14ac:dyDescent="0.25">
      <c r="A42" s="8" t="s">
        <v>20</v>
      </c>
      <c r="B42" s="21"/>
      <c r="C42" s="21"/>
      <c r="D42" s="21">
        <f>(PPH!D42-PPHr!D42)/PPH!D42</f>
        <v>0.20887653653797872</v>
      </c>
      <c r="E42" s="21"/>
      <c r="F42" s="21"/>
      <c r="G42" s="21">
        <f>(PPH!G42-PPHr!G42)/PPH!G42</f>
        <v>0.20887653653797872</v>
      </c>
    </row>
    <row r="43" spans="1:9" ht="12.75" customHeight="1" x14ac:dyDescent="0.25">
      <c r="A43" s="8" t="s">
        <v>21</v>
      </c>
      <c r="B43" s="21"/>
      <c r="C43" s="21"/>
      <c r="D43" s="21">
        <f>(PPH!D43-PPHr!D43)/PPH!D43</f>
        <v>0.22974425004306306</v>
      </c>
      <c r="E43" s="21"/>
      <c r="F43" s="21"/>
      <c r="G43" s="21">
        <f>(PPH!G43-PPHr!G43)/PPH!G43</f>
        <v>0.22974425004306306</v>
      </c>
    </row>
    <row r="44" spans="1:9" ht="12.75" customHeight="1" x14ac:dyDescent="0.25">
      <c r="A44" s="8" t="s">
        <v>22</v>
      </c>
      <c r="B44" s="21"/>
      <c r="C44" s="21"/>
      <c r="D44" s="21">
        <f>(PPH!D44-PPHr!D44)/PPH!D44</f>
        <v>0.18203789477027552</v>
      </c>
      <c r="E44" s="21"/>
      <c r="F44" s="21"/>
      <c r="G44" s="21">
        <f>(PPH!G44-PPHr!G44)/PPH!G44</f>
        <v>0.18203789477027552</v>
      </c>
    </row>
    <row r="45" spans="1:9" ht="12.75" customHeight="1" x14ac:dyDescent="0.25">
      <c r="A45" s="8" t="s">
        <v>23</v>
      </c>
      <c r="B45" s="21"/>
      <c r="C45" s="21"/>
      <c r="D45" s="21"/>
      <c r="E45" s="21"/>
      <c r="F45" s="21">
        <f>(PPH!F45-PPHr!F45)/PPH!F45</f>
        <v>0.20166600394480208</v>
      </c>
      <c r="G45" s="21">
        <f>(PPH!G45-PPHr!G45)/PPH!G45</f>
        <v>0.20166600394480208</v>
      </c>
    </row>
    <row r="46" spans="1:9" ht="12.75" customHeight="1" x14ac:dyDescent="0.25">
      <c r="A46" s="8" t="s">
        <v>26</v>
      </c>
      <c r="B46" s="21"/>
      <c r="C46" s="21"/>
      <c r="D46" s="21"/>
      <c r="E46" s="21"/>
      <c r="F46" s="21">
        <f>(PPH!F46-PPHr!F46)/PPH!F46</f>
        <v>0.19909980982446596</v>
      </c>
      <c r="G46" s="21">
        <f>(PPH!G46-PPHr!G46)/PPH!G46</f>
        <v>0.19909980982446596</v>
      </c>
    </row>
    <row r="47" spans="1:9" ht="12.75" customHeight="1" x14ac:dyDescent="0.25">
      <c r="A47" s="8" t="s">
        <v>27</v>
      </c>
      <c r="B47" s="21"/>
      <c r="C47" s="21"/>
      <c r="D47" s="21"/>
      <c r="E47" s="21"/>
      <c r="F47" s="21">
        <f>(PPH!F47-PPHr!F47)/PPH!F47</f>
        <v>0.18872338574928949</v>
      </c>
      <c r="G47" s="21">
        <f>(PPH!G47-PPHr!G47)/PPH!G47</f>
        <v>0.18872338574928949</v>
      </c>
    </row>
    <row r="48" spans="1:9" ht="12.75" customHeight="1" x14ac:dyDescent="0.25">
      <c r="A48" s="8" t="s">
        <v>28</v>
      </c>
      <c r="B48" s="21"/>
      <c r="C48" s="21"/>
      <c r="D48" s="21"/>
      <c r="E48" s="21"/>
      <c r="F48" s="21">
        <f>(PPH!F48-PPHr!F48)/PPH!F48</f>
        <v>0.18297517043753184</v>
      </c>
      <c r="G48" s="21">
        <f>(PPH!G48-PPHr!G48)/PPH!G48</f>
        <v>0.18297517043753184</v>
      </c>
    </row>
    <row r="49" spans="1:7" ht="12.75" customHeight="1" x14ac:dyDescent="0.25">
      <c r="A49" s="8" t="s">
        <v>24</v>
      </c>
      <c r="B49" s="21">
        <f>(PPH!B49-PPHr!B49)/PPH!B49</f>
        <v>0.23438008804666841</v>
      </c>
      <c r="C49" s="21"/>
      <c r="D49" s="21"/>
      <c r="E49" s="21"/>
      <c r="F49" s="21"/>
      <c r="G49" s="21">
        <f>(PPH!G49-PPHr!G49)/PPH!G49</f>
        <v>0.23438008804666841</v>
      </c>
    </row>
    <row r="50" spans="1:7" ht="12.75" customHeight="1" x14ac:dyDescent="0.25">
      <c r="A50" s="8" t="s">
        <v>25</v>
      </c>
      <c r="B50" s="21"/>
      <c r="C50" s="21"/>
      <c r="D50" s="21"/>
      <c r="E50" s="21">
        <f>(PPH!E50-PPHr!E50)/PPH!E50</f>
        <v>0.26750628072962246</v>
      </c>
      <c r="F50" s="21"/>
      <c r="G50" s="21">
        <f>(PPH!G50-PPHr!G50)/PPH!G50</f>
        <v>0.26750628072962246</v>
      </c>
    </row>
    <row r="51" spans="1:7" ht="12.75" customHeight="1" x14ac:dyDescent="0.25">
      <c r="A51" s="11" t="s">
        <v>12</v>
      </c>
      <c r="B51" s="24">
        <f>(PPH!B51-PPHr!B51)/PPH!B51</f>
        <v>0.23996289677077481</v>
      </c>
      <c r="C51" s="24">
        <f>(PPH!C51-PPHr!C51)/PPH!C51</f>
        <v>0.20705675054653594</v>
      </c>
      <c r="D51" s="24">
        <f>(PPH!D51-PPHr!D51)/PPH!D51</f>
        <v>0.19765696762358501</v>
      </c>
      <c r="E51" s="24">
        <f>(PPH!E51-PPHr!E51)/PPH!E51</f>
        <v>0.21260605749282713</v>
      </c>
      <c r="F51" s="24">
        <f>(PPH!F51-PPHr!F51)/PPH!F51</f>
        <v>0.1950671216223494</v>
      </c>
      <c r="G51" s="24">
        <f>(PPH!G51-PPHr!G51)/PPH!G51</f>
        <v>0.20743376788015958</v>
      </c>
    </row>
    <row r="52" spans="1:7" ht="12.75" customHeight="1" x14ac:dyDescent="0.25">
      <c r="B52" s="23"/>
      <c r="C52" s="23"/>
      <c r="D52" s="23"/>
      <c r="E52" s="23"/>
      <c r="F52" s="23"/>
      <c r="G52" s="24">
        <f>(PPH!G52-PPHr!G52)/PPH!G52</f>
        <v>0.20743376788015969</v>
      </c>
    </row>
  </sheetData>
  <phoneticPr fontId="8" type="noConversion"/>
  <printOptions horizontalCentered="1"/>
  <pageMargins left="0.19685039370078741" right="0.19685039370078741" top="0.19685039370078741" bottom="0.19685039370078741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PPHr</vt:lpstr>
      <vt:lpstr>PPH</vt:lpstr>
      <vt:lpstr>PPV</vt:lpstr>
      <vt:lpstr>MARGE</vt:lpstr>
      <vt:lpstr>REMISE</vt:lpstr>
      <vt:lpstr>PPHr!Zone_d_impression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Fiducialis</cp:lastModifiedBy>
  <cp:lastPrinted>2014-12-10T14:51:24Z</cp:lastPrinted>
  <dcterms:created xsi:type="dcterms:W3CDTF">2014-01-25T01:13:51Z</dcterms:created>
  <dcterms:modified xsi:type="dcterms:W3CDTF">2017-09-06T11:09:32Z</dcterms:modified>
</cp:coreProperties>
</file>