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bookpro\Google Drive\Commandes archivées\"/>
    </mc:Choice>
  </mc:AlternateContent>
  <bookViews>
    <workbookView xWindow="240" yWindow="375" windowWidth="15480" windowHeight="8640" activeTab="8"/>
  </bookViews>
  <sheets>
    <sheet name="DETAIL" sheetId="1" r:id="rId1"/>
    <sheet name="GLOBAL" sheetId="2" r:id="rId2"/>
    <sheet name="BALANCE" sheetId="3" r:id="rId3"/>
    <sheet name="INITIAL" sheetId="4" r:id="rId4"/>
    <sheet name="LIVRAISON 1" sheetId="5" r:id="rId5"/>
    <sheet name="NON LIVRE" sheetId="6" r:id="rId6"/>
    <sheet name="Feuil1" sheetId="7" r:id="rId7"/>
    <sheet name="PPV" sheetId="8" r:id="rId8"/>
    <sheet name="PPH" sheetId="9" r:id="rId9"/>
  </sheets>
  <definedNames>
    <definedName name="_xlnm.Print_Titles" localSheetId="0">DETAIL!$5:$5</definedName>
    <definedName name="_xlnm.Print_Titles" localSheetId="1">GLOBAL!$3:$3</definedName>
  </definedNames>
  <calcPr calcId="152511"/>
</workbook>
</file>

<file path=xl/calcChain.xml><?xml version="1.0" encoding="utf-8"?>
<calcChain xmlns="http://schemas.openxmlformats.org/spreadsheetml/2006/main">
  <c r="L7" i="9" l="1"/>
  <c r="M7" i="9"/>
  <c r="N7" i="9"/>
  <c r="O7" i="9"/>
  <c r="P7" i="9"/>
  <c r="L8" i="9"/>
  <c r="M8" i="9"/>
  <c r="N8" i="9"/>
  <c r="O8" i="9"/>
  <c r="P8" i="9"/>
  <c r="L9" i="9"/>
  <c r="M9" i="9"/>
  <c r="N9" i="9"/>
  <c r="O9" i="9"/>
  <c r="P9" i="9"/>
  <c r="L10" i="9"/>
  <c r="M10" i="9"/>
  <c r="N10" i="9"/>
  <c r="O10" i="9"/>
  <c r="P10" i="9"/>
  <c r="L11" i="9"/>
  <c r="M11" i="9"/>
  <c r="N11" i="9"/>
  <c r="O11" i="9"/>
  <c r="P11" i="9"/>
  <c r="L12" i="9"/>
  <c r="M12" i="9"/>
  <c r="N12" i="9"/>
  <c r="O12" i="9"/>
  <c r="P12" i="9"/>
  <c r="L13" i="9"/>
  <c r="M13" i="9"/>
  <c r="N13" i="9"/>
  <c r="O13" i="9"/>
  <c r="P13" i="9"/>
  <c r="L14" i="9"/>
  <c r="M14" i="9"/>
  <c r="N14" i="9"/>
  <c r="O14" i="9"/>
  <c r="P14" i="9"/>
  <c r="L15" i="9"/>
  <c r="M15" i="9"/>
  <c r="N15" i="9"/>
  <c r="O15" i="9"/>
  <c r="P15" i="9"/>
  <c r="L16" i="9"/>
  <c r="M16" i="9"/>
  <c r="N16" i="9"/>
  <c r="O16" i="9"/>
  <c r="P16" i="9"/>
  <c r="L17" i="9"/>
  <c r="M17" i="9"/>
  <c r="N17" i="9"/>
  <c r="O17" i="9"/>
  <c r="P17" i="9"/>
  <c r="L18" i="9"/>
  <c r="M18" i="9"/>
  <c r="N18" i="9"/>
  <c r="O18" i="9"/>
  <c r="P18" i="9"/>
  <c r="L19" i="9"/>
  <c r="M19" i="9"/>
  <c r="N19" i="9"/>
  <c r="O19" i="9"/>
  <c r="P19" i="9"/>
  <c r="L20" i="9"/>
  <c r="M20" i="9"/>
  <c r="N20" i="9"/>
  <c r="O20" i="9"/>
  <c r="P20" i="9"/>
  <c r="L21" i="9"/>
  <c r="M21" i="9"/>
  <c r="N21" i="9"/>
  <c r="O21" i="9"/>
  <c r="P21" i="9"/>
  <c r="L22" i="9"/>
  <c r="M22" i="9"/>
  <c r="N22" i="9"/>
  <c r="O22" i="9"/>
  <c r="P22" i="9"/>
  <c r="L23" i="9"/>
  <c r="M23" i="9"/>
  <c r="N23" i="9"/>
  <c r="O23" i="9"/>
  <c r="P23" i="9"/>
  <c r="L24" i="9"/>
  <c r="M24" i="9"/>
  <c r="N24" i="9"/>
  <c r="O24" i="9"/>
  <c r="P24" i="9"/>
  <c r="L25" i="9"/>
  <c r="M25" i="9"/>
  <c r="N25" i="9"/>
  <c r="O25" i="9"/>
  <c r="P25" i="9"/>
  <c r="L26" i="9"/>
  <c r="M26" i="9"/>
  <c r="N26" i="9"/>
  <c r="O26" i="9"/>
  <c r="P26" i="9"/>
  <c r="L27" i="9"/>
  <c r="M27" i="9"/>
  <c r="N27" i="9"/>
  <c r="O27" i="9"/>
  <c r="P27" i="9"/>
  <c r="L28" i="9"/>
  <c r="M28" i="9"/>
  <c r="N28" i="9"/>
  <c r="O28" i="9"/>
  <c r="P28" i="9"/>
  <c r="L29" i="9"/>
  <c r="M29" i="9"/>
  <c r="N29" i="9"/>
  <c r="O29" i="9"/>
  <c r="P29" i="9"/>
  <c r="L30" i="9"/>
  <c r="M30" i="9"/>
  <c r="N30" i="9"/>
  <c r="O30" i="9"/>
  <c r="P30" i="9"/>
  <c r="L31" i="9"/>
  <c r="M31" i="9"/>
  <c r="N31" i="9"/>
  <c r="O31" i="9"/>
  <c r="P31" i="9"/>
  <c r="L32" i="9"/>
  <c r="M32" i="9"/>
  <c r="N32" i="9"/>
  <c r="O32" i="9"/>
  <c r="P32" i="9"/>
  <c r="L33" i="9"/>
  <c r="M33" i="9"/>
  <c r="N33" i="9"/>
  <c r="O33" i="9"/>
  <c r="P33" i="9"/>
  <c r="L34" i="9"/>
  <c r="M34" i="9"/>
  <c r="N34" i="9"/>
  <c r="O34" i="9"/>
  <c r="P34" i="9"/>
  <c r="L35" i="9"/>
  <c r="M35" i="9"/>
  <c r="N35" i="9"/>
  <c r="O35" i="9"/>
  <c r="P35" i="9"/>
  <c r="L36" i="9"/>
  <c r="M36" i="9"/>
  <c r="N36" i="9"/>
  <c r="O36" i="9"/>
  <c r="P36" i="9"/>
  <c r="L37" i="9"/>
  <c r="M37" i="9"/>
  <c r="N37" i="9"/>
  <c r="O37" i="9"/>
  <c r="P37" i="9"/>
  <c r="L38" i="9"/>
  <c r="M38" i="9"/>
  <c r="N38" i="9"/>
  <c r="O38" i="9"/>
  <c r="P38" i="9"/>
  <c r="L39" i="9"/>
  <c r="M39" i="9"/>
  <c r="N39" i="9"/>
  <c r="O39" i="9"/>
  <c r="P39" i="9"/>
  <c r="L40" i="9"/>
  <c r="M40" i="9"/>
  <c r="N40" i="9"/>
  <c r="O40" i="9"/>
  <c r="P40" i="9"/>
  <c r="L41" i="9"/>
  <c r="M41" i="9"/>
  <c r="N41" i="9"/>
  <c r="O41" i="9"/>
  <c r="P41" i="9"/>
  <c r="L42" i="9"/>
  <c r="M42" i="9"/>
  <c r="N42" i="9"/>
  <c r="O42" i="9"/>
  <c r="P42" i="9"/>
  <c r="L43" i="9"/>
  <c r="M43" i="9"/>
  <c r="N43" i="9"/>
  <c r="O43" i="9"/>
  <c r="P43" i="9"/>
  <c r="L44" i="9"/>
  <c r="M44" i="9"/>
  <c r="N44" i="9"/>
  <c r="O44" i="9"/>
  <c r="P44" i="9"/>
  <c r="L45" i="9"/>
  <c r="M45" i="9"/>
  <c r="N45" i="9"/>
  <c r="O45" i="9"/>
  <c r="P45" i="9"/>
  <c r="L46" i="9"/>
  <c r="M46" i="9"/>
  <c r="N46" i="9"/>
  <c r="O46" i="9"/>
  <c r="P46" i="9"/>
  <c r="L47" i="9"/>
  <c r="M47" i="9"/>
  <c r="N47" i="9"/>
  <c r="O47" i="9"/>
  <c r="P47" i="9"/>
  <c r="L48" i="9"/>
  <c r="M48" i="9"/>
  <c r="N48" i="9"/>
  <c r="O48" i="9"/>
  <c r="P48" i="9"/>
  <c r="L49" i="9"/>
  <c r="M49" i="9"/>
  <c r="N49" i="9"/>
  <c r="O49" i="9"/>
  <c r="P49" i="9"/>
  <c r="L50" i="9"/>
  <c r="M50" i="9"/>
  <c r="N50" i="9"/>
  <c r="O50" i="9"/>
  <c r="P50" i="9"/>
  <c r="L51" i="9"/>
  <c r="M51" i="9"/>
  <c r="N51" i="9"/>
  <c r="O51" i="9"/>
  <c r="P51" i="9"/>
  <c r="L52" i="9"/>
  <c r="M52" i="9"/>
  <c r="N52" i="9"/>
  <c r="O52" i="9"/>
  <c r="P52" i="9"/>
  <c r="L53" i="9"/>
  <c r="M53" i="9"/>
  <c r="N53" i="9"/>
  <c r="O53" i="9"/>
  <c r="P53" i="9"/>
  <c r="L54" i="9"/>
  <c r="M54" i="9"/>
  <c r="N54" i="9"/>
  <c r="O54" i="9"/>
  <c r="P54" i="9"/>
  <c r="L55" i="9"/>
  <c r="M55" i="9"/>
  <c r="N55" i="9"/>
  <c r="O55" i="9"/>
  <c r="P55" i="9"/>
  <c r="L56" i="9"/>
  <c r="M56" i="9"/>
  <c r="N56" i="9"/>
  <c r="O56" i="9"/>
  <c r="P56" i="9"/>
  <c r="L57" i="9"/>
  <c r="M57" i="9"/>
  <c r="N57" i="9"/>
  <c r="O57" i="9"/>
  <c r="P57" i="9"/>
  <c r="L58" i="9"/>
  <c r="M58" i="9"/>
  <c r="N58" i="9"/>
  <c r="O58" i="9"/>
  <c r="P58" i="9"/>
  <c r="L59" i="9"/>
  <c r="M59" i="9"/>
  <c r="N59" i="9"/>
  <c r="O59" i="9"/>
  <c r="P59" i="9"/>
  <c r="L60" i="9"/>
  <c r="M60" i="9"/>
  <c r="N60" i="9"/>
  <c r="O60" i="9"/>
  <c r="P60" i="9"/>
  <c r="L61" i="9"/>
  <c r="M61" i="9"/>
  <c r="N61" i="9"/>
  <c r="O61" i="9"/>
  <c r="P61" i="9"/>
  <c r="L62" i="9"/>
  <c r="M62" i="9"/>
  <c r="N62" i="9"/>
  <c r="O62" i="9"/>
  <c r="P62" i="9"/>
  <c r="L63" i="9"/>
  <c r="M63" i="9"/>
  <c r="N63" i="9"/>
  <c r="O63" i="9"/>
  <c r="P63" i="9"/>
  <c r="L64" i="9"/>
  <c r="M64" i="9"/>
  <c r="N64" i="9"/>
  <c r="O64" i="9"/>
  <c r="P64" i="9"/>
  <c r="L65" i="9"/>
  <c r="M65" i="9"/>
  <c r="N65" i="9"/>
  <c r="O65" i="9"/>
  <c r="P65" i="9"/>
  <c r="L66" i="9"/>
  <c r="M66" i="9"/>
  <c r="N66" i="9"/>
  <c r="O66" i="9"/>
  <c r="P66" i="9"/>
  <c r="L67" i="9"/>
  <c r="M67" i="9"/>
  <c r="N67" i="9"/>
  <c r="O67" i="9"/>
  <c r="P67" i="9"/>
  <c r="L68" i="9"/>
  <c r="M68" i="9"/>
  <c r="N68" i="9"/>
  <c r="O68" i="9"/>
  <c r="P68" i="9"/>
  <c r="L69" i="9"/>
  <c r="M69" i="9"/>
  <c r="N69" i="9"/>
  <c r="O69" i="9"/>
  <c r="P69" i="9"/>
  <c r="M6" i="9"/>
  <c r="N6" i="9"/>
  <c r="O6" i="9"/>
  <c r="P6" i="9"/>
  <c r="L6" i="9"/>
  <c r="V69" i="9"/>
  <c r="U69" i="9"/>
  <c r="T69" i="9"/>
  <c r="S69" i="9"/>
  <c r="R69" i="9"/>
  <c r="W69" i="9" s="1"/>
  <c r="Q69" i="9"/>
  <c r="K69" i="9"/>
  <c r="V68" i="9"/>
  <c r="U68" i="9"/>
  <c r="T68" i="9"/>
  <c r="S68" i="9"/>
  <c r="R68" i="9"/>
  <c r="W68" i="9" s="1"/>
  <c r="Q68" i="9"/>
  <c r="K68" i="9"/>
  <c r="V67" i="9"/>
  <c r="U67" i="9"/>
  <c r="T67" i="9"/>
  <c r="S67" i="9"/>
  <c r="R67" i="9"/>
  <c r="W67" i="9" s="1"/>
  <c r="Q67" i="9"/>
  <c r="K67" i="9"/>
  <c r="V66" i="9"/>
  <c r="U66" i="9"/>
  <c r="T66" i="9"/>
  <c r="S66" i="9"/>
  <c r="R66" i="9"/>
  <c r="W66" i="9" s="1"/>
  <c r="Q66" i="9"/>
  <c r="K66" i="9"/>
  <c r="V65" i="9"/>
  <c r="U65" i="9"/>
  <c r="T65" i="9"/>
  <c r="S65" i="9"/>
  <c r="R65" i="9"/>
  <c r="W65" i="9" s="1"/>
  <c r="Q65" i="9"/>
  <c r="K65" i="9"/>
  <c r="V64" i="9"/>
  <c r="U64" i="9"/>
  <c r="T64" i="9"/>
  <c r="S64" i="9"/>
  <c r="R64" i="9"/>
  <c r="W64" i="9" s="1"/>
  <c r="Q64" i="9"/>
  <c r="K64" i="9"/>
  <c r="V63" i="9"/>
  <c r="U63" i="9"/>
  <c r="T63" i="9"/>
  <c r="S63" i="9"/>
  <c r="R63" i="9"/>
  <c r="W63" i="9" s="1"/>
  <c r="Q63" i="9"/>
  <c r="K63" i="9"/>
  <c r="V62" i="9"/>
  <c r="U62" i="9"/>
  <c r="T62" i="9"/>
  <c r="S62" i="9"/>
  <c r="R62" i="9"/>
  <c r="W62" i="9" s="1"/>
  <c r="Q62" i="9"/>
  <c r="K62" i="9"/>
  <c r="V61" i="9"/>
  <c r="U61" i="9"/>
  <c r="T61" i="9"/>
  <c r="S61" i="9"/>
  <c r="R61" i="9"/>
  <c r="W61" i="9" s="1"/>
  <c r="Q61" i="9"/>
  <c r="K61" i="9"/>
  <c r="V60" i="9"/>
  <c r="U60" i="9"/>
  <c r="T60" i="9"/>
  <c r="S60" i="9"/>
  <c r="R60" i="9"/>
  <c r="W60" i="9" s="1"/>
  <c r="Q60" i="9"/>
  <c r="K60" i="9"/>
  <c r="V59" i="9"/>
  <c r="U59" i="9"/>
  <c r="T59" i="9"/>
  <c r="S59" i="9"/>
  <c r="R59" i="9"/>
  <c r="W59" i="9" s="1"/>
  <c r="Q59" i="9"/>
  <c r="K59" i="9"/>
  <c r="V58" i="9"/>
  <c r="U58" i="9"/>
  <c r="T58" i="9"/>
  <c r="S58" i="9"/>
  <c r="R58" i="9"/>
  <c r="W58" i="9" s="1"/>
  <c r="Q58" i="9"/>
  <c r="K58" i="9"/>
  <c r="V57" i="9"/>
  <c r="U57" i="9"/>
  <c r="T57" i="9"/>
  <c r="S57" i="9"/>
  <c r="R57" i="9"/>
  <c r="W57" i="9" s="1"/>
  <c r="Q57" i="9"/>
  <c r="K57" i="9"/>
  <c r="V56" i="9"/>
  <c r="U56" i="9"/>
  <c r="T56" i="9"/>
  <c r="S56" i="9"/>
  <c r="R56" i="9"/>
  <c r="W56" i="9" s="1"/>
  <c r="Q56" i="9"/>
  <c r="K56" i="9"/>
  <c r="V55" i="9"/>
  <c r="U55" i="9"/>
  <c r="T55" i="9"/>
  <c r="S55" i="9"/>
  <c r="R55" i="9"/>
  <c r="W55" i="9" s="1"/>
  <c r="Q55" i="9"/>
  <c r="K55" i="9"/>
  <c r="V54" i="9"/>
  <c r="U54" i="9"/>
  <c r="T54" i="9"/>
  <c r="S54" i="9"/>
  <c r="R54" i="9"/>
  <c r="W54" i="9" s="1"/>
  <c r="Q54" i="9"/>
  <c r="K54" i="9"/>
  <c r="V53" i="9"/>
  <c r="U53" i="9"/>
  <c r="T53" i="9"/>
  <c r="S53" i="9"/>
  <c r="R53" i="9"/>
  <c r="W53" i="9" s="1"/>
  <c r="Q53" i="9"/>
  <c r="K53" i="9"/>
  <c r="V52" i="9"/>
  <c r="U52" i="9"/>
  <c r="T52" i="9"/>
  <c r="S52" i="9"/>
  <c r="R52" i="9"/>
  <c r="W52" i="9" s="1"/>
  <c r="Q52" i="9"/>
  <c r="K52" i="9"/>
  <c r="V51" i="9"/>
  <c r="U51" i="9"/>
  <c r="T51" i="9"/>
  <c r="S51" i="9"/>
  <c r="R51" i="9"/>
  <c r="W51" i="9" s="1"/>
  <c r="Q51" i="9"/>
  <c r="K51" i="9"/>
  <c r="V50" i="9"/>
  <c r="U50" i="9"/>
  <c r="T50" i="9"/>
  <c r="S50" i="9"/>
  <c r="R50" i="9"/>
  <c r="W50" i="9" s="1"/>
  <c r="Q50" i="9"/>
  <c r="K50" i="9"/>
  <c r="V49" i="9"/>
  <c r="U49" i="9"/>
  <c r="T49" i="9"/>
  <c r="S49" i="9"/>
  <c r="R49" i="9"/>
  <c r="W49" i="9" s="1"/>
  <c r="Q49" i="9"/>
  <c r="K49" i="9"/>
  <c r="V48" i="9"/>
  <c r="U48" i="9"/>
  <c r="T48" i="9"/>
  <c r="S48" i="9"/>
  <c r="R48" i="9"/>
  <c r="W48" i="9" s="1"/>
  <c r="Q48" i="9"/>
  <c r="K48" i="9"/>
  <c r="V47" i="9"/>
  <c r="U47" i="9"/>
  <c r="T47" i="9"/>
  <c r="S47" i="9"/>
  <c r="R47" i="9"/>
  <c r="W47" i="9" s="1"/>
  <c r="Q47" i="9"/>
  <c r="K47" i="9"/>
  <c r="V46" i="9"/>
  <c r="U46" i="9"/>
  <c r="T46" i="9"/>
  <c r="S46" i="9"/>
  <c r="R46" i="9"/>
  <c r="W46" i="9" s="1"/>
  <c r="Q46" i="9"/>
  <c r="K46" i="9"/>
  <c r="V45" i="9"/>
  <c r="U45" i="9"/>
  <c r="T45" i="9"/>
  <c r="S45" i="9"/>
  <c r="R45" i="9"/>
  <c r="W45" i="9" s="1"/>
  <c r="Q45" i="9"/>
  <c r="K45" i="9"/>
  <c r="V44" i="9"/>
  <c r="U44" i="9"/>
  <c r="T44" i="9"/>
  <c r="S44" i="9"/>
  <c r="R44" i="9"/>
  <c r="W44" i="9" s="1"/>
  <c r="Q44" i="9"/>
  <c r="K44" i="9"/>
  <c r="V43" i="9"/>
  <c r="U43" i="9"/>
  <c r="T43" i="9"/>
  <c r="S43" i="9"/>
  <c r="R43" i="9"/>
  <c r="W43" i="9" s="1"/>
  <c r="Q43" i="9"/>
  <c r="K43" i="9"/>
  <c r="V42" i="9"/>
  <c r="U42" i="9"/>
  <c r="T42" i="9"/>
  <c r="S42" i="9"/>
  <c r="R42" i="9"/>
  <c r="W42" i="9" s="1"/>
  <c r="Q42" i="9"/>
  <c r="K42" i="9"/>
  <c r="V41" i="9"/>
  <c r="U41" i="9"/>
  <c r="T41" i="9"/>
  <c r="S41" i="9"/>
  <c r="R41" i="9"/>
  <c r="W41" i="9" s="1"/>
  <c r="Q41" i="9"/>
  <c r="K41" i="9"/>
  <c r="V40" i="9"/>
  <c r="U40" i="9"/>
  <c r="T40" i="9"/>
  <c r="S40" i="9"/>
  <c r="R40" i="9"/>
  <c r="W40" i="9" s="1"/>
  <c r="Q40" i="9"/>
  <c r="K40" i="9"/>
  <c r="V39" i="9"/>
  <c r="U39" i="9"/>
  <c r="T39" i="9"/>
  <c r="S39" i="9"/>
  <c r="R39" i="9"/>
  <c r="W39" i="9" s="1"/>
  <c r="Q39" i="9"/>
  <c r="K39" i="9"/>
  <c r="V38" i="9"/>
  <c r="U38" i="9"/>
  <c r="T38" i="9"/>
  <c r="S38" i="9"/>
  <c r="R38" i="9"/>
  <c r="W38" i="9" s="1"/>
  <c r="Q38" i="9"/>
  <c r="K38" i="9"/>
  <c r="V37" i="9"/>
  <c r="U37" i="9"/>
  <c r="T37" i="9"/>
  <c r="S37" i="9"/>
  <c r="R37" i="9"/>
  <c r="W37" i="9" s="1"/>
  <c r="Q37" i="9"/>
  <c r="K37" i="9"/>
  <c r="V36" i="9"/>
  <c r="U36" i="9"/>
  <c r="T36" i="9"/>
  <c r="S36" i="9"/>
  <c r="R36" i="9"/>
  <c r="W36" i="9" s="1"/>
  <c r="Q36" i="9"/>
  <c r="K36" i="9"/>
  <c r="V35" i="9"/>
  <c r="U35" i="9"/>
  <c r="T35" i="9"/>
  <c r="S35" i="9"/>
  <c r="R35" i="9"/>
  <c r="W35" i="9" s="1"/>
  <c r="Q35" i="9"/>
  <c r="K35" i="9"/>
  <c r="V34" i="9"/>
  <c r="U34" i="9"/>
  <c r="T34" i="9"/>
  <c r="S34" i="9"/>
  <c r="R34" i="9"/>
  <c r="W34" i="9" s="1"/>
  <c r="Q34" i="9"/>
  <c r="K34" i="9"/>
  <c r="V33" i="9"/>
  <c r="U33" i="9"/>
  <c r="T33" i="9"/>
  <c r="S33" i="9"/>
  <c r="R33" i="9"/>
  <c r="W33" i="9" s="1"/>
  <c r="Q33" i="9"/>
  <c r="K33" i="9"/>
  <c r="V32" i="9"/>
  <c r="U32" i="9"/>
  <c r="T32" i="9"/>
  <c r="S32" i="9"/>
  <c r="R32" i="9"/>
  <c r="W32" i="9" s="1"/>
  <c r="Q32" i="9"/>
  <c r="K32" i="9"/>
  <c r="V31" i="9"/>
  <c r="U31" i="9"/>
  <c r="T31" i="9"/>
  <c r="S31" i="9"/>
  <c r="R31" i="9"/>
  <c r="W31" i="9" s="1"/>
  <c r="Q31" i="9"/>
  <c r="K31" i="9"/>
  <c r="V30" i="9"/>
  <c r="U30" i="9"/>
  <c r="T30" i="9"/>
  <c r="S30" i="9"/>
  <c r="R30" i="9"/>
  <c r="W30" i="9" s="1"/>
  <c r="Q30" i="9"/>
  <c r="K30" i="9"/>
  <c r="V29" i="9"/>
  <c r="U29" i="9"/>
  <c r="T29" i="9"/>
  <c r="S29" i="9"/>
  <c r="R29" i="9"/>
  <c r="W29" i="9" s="1"/>
  <c r="Q29" i="9"/>
  <c r="K29" i="9"/>
  <c r="V28" i="9"/>
  <c r="U28" i="9"/>
  <c r="T28" i="9"/>
  <c r="S28" i="9"/>
  <c r="R28" i="9"/>
  <c r="W28" i="9" s="1"/>
  <c r="Q28" i="9"/>
  <c r="K28" i="9"/>
  <c r="V27" i="9"/>
  <c r="U27" i="9"/>
  <c r="T27" i="9"/>
  <c r="S27" i="9"/>
  <c r="R27" i="9"/>
  <c r="W27" i="9" s="1"/>
  <c r="Q27" i="9"/>
  <c r="K27" i="9"/>
  <c r="V26" i="9"/>
  <c r="U26" i="9"/>
  <c r="T26" i="9"/>
  <c r="S26" i="9"/>
  <c r="R26" i="9"/>
  <c r="W26" i="9" s="1"/>
  <c r="Q26" i="9"/>
  <c r="K26" i="9"/>
  <c r="V25" i="9"/>
  <c r="U25" i="9"/>
  <c r="T25" i="9"/>
  <c r="S25" i="9"/>
  <c r="R25" i="9"/>
  <c r="W25" i="9" s="1"/>
  <c r="Q25" i="9"/>
  <c r="K25" i="9"/>
  <c r="V24" i="9"/>
  <c r="U24" i="9"/>
  <c r="T24" i="9"/>
  <c r="S24" i="9"/>
  <c r="R24" i="9"/>
  <c r="W24" i="9" s="1"/>
  <c r="Q24" i="9"/>
  <c r="K24" i="9"/>
  <c r="V23" i="9"/>
  <c r="U23" i="9"/>
  <c r="T23" i="9"/>
  <c r="S23" i="9"/>
  <c r="R23" i="9"/>
  <c r="W23" i="9" s="1"/>
  <c r="Q23" i="9"/>
  <c r="K23" i="9"/>
  <c r="V22" i="9"/>
  <c r="U22" i="9"/>
  <c r="T22" i="9"/>
  <c r="S22" i="9"/>
  <c r="R22" i="9"/>
  <c r="W22" i="9" s="1"/>
  <c r="Q22" i="9"/>
  <c r="K22" i="9"/>
  <c r="V21" i="9"/>
  <c r="U21" i="9"/>
  <c r="T21" i="9"/>
  <c r="S21" i="9"/>
  <c r="R21" i="9"/>
  <c r="W21" i="9" s="1"/>
  <c r="Q21" i="9"/>
  <c r="K21" i="9"/>
  <c r="V20" i="9"/>
  <c r="U20" i="9"/>
  <c r="T20" i="9"/>
  <c r="S20" i="9"/>
  <c r="R20" i="9"/>
  <c r="W20" i="9" s="1"/>
  <c r="Q20" i="9"/>
  <c r="K20" i="9"/>
  <c r="V19" i="9"/>
  <c r="U19" i="9"/>
  <c r="T19" i="9"/>
  <c r="S19" i="9"/>
  <c r="R19" i="9"/>
  <c r="W19" i="9" s="1"/>
  <c r="Q19" i="9"/>
  <c r="K19" i="9"/>
  <c r="V18" i="9"/>
  <c r="U18" i="9"/>
  <c r="T18" i="9"/>
  <c r="S18" i="9"/>
  <c r="R18" i="9"/>
  <c r="W18" i="9" s="1"/>
  <c r="Q18" i="9"/>
  <c r="K18" i="9"/>
  <c r="V17" i="9"/>
  <c r="U17" i="9"/>
  <c r="T17" i="9"/>
  <c r="S17" i="9"/>
  <c r="R17" i="9"/>
  <c r="W17" i="9" s="1"/>
  <c r="Q17" i="9"/>
  <c r="K17" i="9"/>
  <c r="V16" i="9"/>
  <c r="U16" i="9"/>
  <c r="T16" i="9"/>
  <c r="S16" i="9"/>
  <c r="R16" i="9"/>
  <c r="W16" i="9" s="1"/>
  <c r="Q16" i="9"/>
  <c r="K16" i="9"/>
  <c r="V15" i="9"/>
  <c r="U15" i="9"/>
  <c r="T15" i="9"/>
  <c r="S15" i="9"/>
  <c r="R15" i="9"/>
  <c r="W15" i="9" s="1"/>
  <c r="Q15" i="9"/>
  <c r="K15" i="9"/>
  <c r="V14" i="9"/>
  <c r="U14" i="9"/>
  <c r="T14" i="9"/>
  <c r="S14" i="9"/>
  <c r="R14" i="9"/>
  <c r="W14" i="9" s="1"/>
  <c r="Q14" i="9"/>
  <c r="K14" i="9"/>
  <c r="V13" i="9"/>
  <c r="U13" i="9"/>
  <c r="T13" i="9"/>
  <c r="S13" i="9"/>
  <c r="R13" i="9"/>
  <c r="W13" i="9" s="1"/>
  <c r="Q13" i="9"/>
  <c r="K13" i="9"/>
  <c r="V12" i="9"/>
  <c r="U12" i="9"/>
  <c r="T12" i="9"/>
  <c r="S12" i="9"/>
  <c r="R12" i="9"/>
  <c r="W12" i="9" s="1"/>
  <c r="Q12" i="9"/>
  <c r="K12" i="9"/>
  <c r="V11" i="9"/>
  <c r="U11" i="9"/>
  <c r="T11" i="9"/>
  <c r="S11" i="9"/>
  <c r="R11" i="9"/>
  <c r="W11" i="9" s="1"/>
  <c r="Q11" i="9"/>
  <c r="K11" i="9"/>
  <c r="V10" i="9"/>
  <c r="U10" i="9"/>
  <c r="T10" i="9"/>
  <c r="S10" i="9"/>
  <c r="R10" i="9"/>
  <c r="W10" i="9" s="1"/>
  <c r="Q10" i="9"/>
  <c r="K10" i="9"/>
  <c r="V9" i="9"/>
  <c r="U9" i="9"/>
  <c r="T9" i="9"/>
  <c r="S9" i="9"/>
  <c r="R9" i="9"/>
  <c r="W9" i="9" s="1"/>
  <c r="Q9" i="9"/>
  <c r="K9" i="9"/>
  <c r="V8" i="9"/>
  <c r="U8" i="9"/>
  <c r="T8" i="9"/>
  <c r="S8" i="9"/>
  <c r="R8" i="9"/>
  <c r="W8" i="9" s="1"/>
  <c r="Q8" i="9"/>
  <c r="K8" i="9"/>
  <c r="V7" i="9"/>
  <c r="U7" i="9"/>
  <c r="T7" i="9"/>
  <c r="S7" i="9"/>
  <c r="R7" i="9"/>
  <c r="W7" i="9" s="1"/>
  <c r="Q7" i="9"/>
  <c r="K7" i="9"/>
  <c r="V6" i="9"/>
  <c r="U6" i="9"/>
  <c r="T6" i="9"/>
  <c r="S6" i="9"/>
  <c r="R6" i="9"/>
  <c r="W6" i="9" s="1"/>
  <c r="Q6" i="9"/>
  <c r="K6" i="9"/>
  <c r="V4" i="9"/>
  <c r="U4" i="9"/>
  <c r="T4" i="9"/>
  <c r="S4" i="9"/>
  <c r="R4" i="9"/>
  <c r="W4" i="9" s="1"/>
  <c r="P4" i="9"/>
  <c r="O4" i="9"/>
  <c r="N4" i="9"/>
  <c r="M4" i="9"/>
  <c r="L4" i="9"/>
  <c r="Q4" i="9" s="1"/>
  <c r="Q1" i="9" s="1"/>
  <c r="J4" i="9"/>
  <c r="I4" i="9"/>
  <c r="H4" i="9"/>
  <c r="G4" i="9"/>
  <c r="F4" i="9"/>
  <c r="K4" i="9" s="1"/>
  <c r="P1" i="9"/>
  <c r="O1" i="9"/>
  <c r="N1" i="9"/>
  <c r="M1" i="9"/>
  <c r="L1" i="9"/>
  <c r="L7" i="8" l="1"/>
  <c r="M7" i="8"/>
  <c r="N7" i="8"/>
  <c r="O7" i="8"/>
  <c r="P7" i="8"/>
  <c r="L8" i="8"/>
  <c r="M8" i="8"/>
  <c r="N8" i="8"/>
  <c r="O8" i="8"/>
  <c r="P8" i="8"/>
  <c r="L9" i="8"/>
  <c r="M9" i="8"/>
  <c r="N9" i="8"/>
  <c r="O9" i="8"/>
  <c r="P9" i="8"/>
  <c r="L10" i="8"/>
  <c r="M10" i="8"/>
  <c r="N10" i="8"/>
  <c r="O10" i="8"/>
  <c r="P10" i="8"/>
  <c r="L11" i="8"/>
  <c r="M11" i="8"/>
  <c r="N11" i="8"/>
  <c r="O11" i="8"/>
  <c r="P11" i="8"/>
  <c r="L12" i="8"/>
  <c r="M12" i="8"/>
  <c r="N12" i="8"/>
  <c r="O12" i="8"/>
  <c r="P12" i="8"/>
  <c r="L13" i="8"/>
  <c r="M13" i="8"/>
  <c r="N13" i="8"/>
  <c r="O13" i="8"/>
  <c r="P13" i="8"/>
  <c r="L14" i="8"/>
  <c r="M14" i="8"/>
  <c r="N14" i="8"/>
  <c r="O14" i="8"/>
  <c r="P14" i="8"/>
  <c r="L15" i="8"/>
  <c r="M15" i="8"/>
  <c r="N15" i="8"/>
  <c r="O15" i="8"/>
  <c r="P15" i="8"/>
  <c r="L16" i="8"/>
  <c r="M16" i="8"/>
  <c r="N16" i="8"/>
  <c r="O16" i="8"/>
  <c r="P16" i="8"/>
  <c r="L17" i="8"/>
  <c r="M17" i="8"/>
  <c r="N17" i="8"/>
  <c r="O17" i="8"/>
  <c r="P17" i="8"/>
  <c r="L18" i="8"/>
  <c r="M18" i="8"/>
  <c r="N18" i="8"/>
  <c r="O18" i="8"/>
  <c r="P18" i="8"/>
  <c r="L19" i="8"/>
  <c r="M19" i="8"/>
  <c r="N19" i="8"/>
  <c r="O19" i="8"/>
  <c r="P19" i="8"/>
  <c r="L20" i="8"/>
  <c r="M20" i="8"/>
  <c r="N20" i="8"/>
  <c r="O20" i="8"/>
  <c r="P20" i="8"/>
  <c r="L21" i="8"/>
  <c r="M21" i="8"/>
  <c r="N21" i="8"/>
  <c r="O21" i="8"/>
  <c r="P21" i="8"/>
  <c r="L22" i="8"/>
  <c r="M22" i="8"/>
  <c r="N22" i="8"/>
  <c r="O22" i="8"/>
  <c r="P22" i="8"/>
  <c r="L23" i="8"/>
  <c r="M23" i="8"/>
  <c r="N23" i="8"/>
  <c r="O23" i="8"/>
  <c r="P23" i="8"/>
  <c r="L24" i="8"/>
  <c r="M24" i="8"/>
  <c r="N24" i="8"/>
  <c r="O24" i="8"/>
  <c r="P24" i="8"/>
  <c r="L25" i="8"/>
  <c r="M25" i="8"/>
  <c r="N25" i="8"/>
  <c r="O25" i="8"/>
  <c r="P25" i="8"/>
  <c r="L26" i="8"/>
  <c r="M26" i="8"/>
  <c r="N26" i="8"/>
  <c r="O26" i="8"/>
  <c r="P26" i="8"/>
  <c r="L27" i="8"/>
  <c r="M27" i="8"/>
  <c r="N27" i="8"/>
  <c r="O27" i="8"/>
  <c r="P27" i="8"/>
  <c r="L28" i="8"/>
  <c r="M28" i="8"/>
  <c r="N28" i="8"/>
  <c r="O28" i="8"/>
  <c r="P28" i="8"/>
  <c r="L29" i="8"/>
  <c r="M29" i="8"/>
  <c r="N29" i="8"/>
  <c r="O29" i="8"/>
  <c r="P29" i="8"/>
  <c r="L30" i="8"/>
  <c r="M30" i="8"/>
  <c r="N30" i="8"/>
  <c r="O30" i="8"/>
  <c r="P30" i="8"/>
  <c r="L31" i="8"/>
  <c r="M31" i="8"/>
  <c r="N31" i="8"/>
  <c r="O31" i="8"/>
  <c r="P31" i="8"/>
  <c r="L32" i="8"/>
  <c r="M32" i="8"/>
  <c r="N32" i="8"/>
  <c r="O32" i="8"/>
  <c r="P32" i="8"/>
  <c r="L33" i="8"/>
  <c r="M33" i="8"/>
  <c r="N33" i="8"/>
  <c r="O33" i="8"/>
  <c r="P33" i="8"/>
  <c r="L34" i="8"/>
  <c r="M34" i="8"/>
  <c r="N34" i="8"/>
  <c r="O34" i="8"/>
  <c r="P34" i="8"/>
  <c r="L35" i="8"/>
  <c r="M35" i="8"/>
  <c r="N35" i="8"/>
  <c r="O35" i="8"/>
  <c r="P35" i="8"/>
  <c r="L36" i="8"/>
  <c r="M36" i="8"/>
  <c r="N36" i="8"/>
  <c r="O36" i="8"/>
  <c r="P36" i="8"/>
  <c r="L37" i="8"/>
  <c r="M37" i="8"/>
  <c r="N37" i="8"/>
  <c r="O37" i="8"/>
  <c r="P37" i="8"/>
  <c r="L38" i="8"/>
  <c r="M38" i="8"/>
  <c r="N38" i="8"/>
  <c r="O38" i="8"/>
  <c r="P38" i="8"/>
  <c r="L39" i="8"/>
  <c r="M39" i="8"/>
  <c r="N39" i="8"/>
  <c r="O39" i="8"/>
  <c r="P39" i="8"/>
  <c r="L40" i="8"/>
  <c r="M40" i="8"/>
  <c r="N40" i="8"/>
  <c r="O40" i="8"/>
  <c r="P40" i="8"/>
  <c r="L41" i="8"/>
  <c r="M41" i="8"/>
  <c r="N41" i="8"/>
  <c r="O41" i="8"/>
  <c r="P41" i="8"/>
  <c r="L42" i="8"/>
  <c r="M42" i="8"/>
  <c r="N42" i="8"/>
  <c r="O42" i="8"/>
  <c r="P42" i="8"/>
  <c r="L43" i="8"/>
  <c r="M43" i="8"/>
  <c r="N43" i="8"/>
  <c r="O43" i="8"/>
  <c r="P43" i="8"/>
  <c r="L44" i="8"/>
  <c r="M44" i="8"/>
  <c r="N44" i="8"/>
  <c r="O44" i="8"/>
  <c r="P44" i="8"/>
  <c r="L45" i="8"/>
  <c r="M45" i="8"/>
  <c r="N45" i="8"/>
  <c r="O45" i="8"/>
  <c r="P45" i="8"/>
  <c r="L46" i="8"/>
  <c r="M46" i="8"/>
  <c r="N46" i="8"/>
  <c r="O46" i="8"/>
  <c r="P46" i="8"/>
  <c r="L47" i="8"/>
  <c r="M47" i="8"/>
  <c r="N47" i="8"/>
  <c r="O47" i="8"/>
  <c r="P47" i="8"/>
  <c r="L48" i="8"/>
  <c r="M48" i="8"/>
  <c r="N48" i="8"/>
  <c r="O48" i="8"/>
  <c r="P48" i="8"/>
  <c r="L49" i="8"/>
  <c r="M49" i="8"/>
  <c r="N49" i="8"/>
  <c r="O49" i="8"/>
  <c r="P49" i="8"/>
  <c r="L50" i="8"/>
  <c r="M50" i="8"/>
  <c r="N50" i="8"/>
  <c r="O50" i="8"/>
  <c r="P50" i="8"/>
  <c r="L51" i="8"/>
  <c r="M51" i="8"/>
  <c r="N51" i="8"/>
  <c r="O51" i="8"/>
  <c r="P51" i="8"/>
  <c r="L52" i="8"/>
  <c r="M52" i="8"/>
  <c r="N52" i="8"/>
  <c r="O52" i="8"/>
  <c r="P52" i="8"/>
  <c r="L53" i="8"/>
  <c r="M53" i="8"/>
  <c r="N53" i="8"/>
  <c r="O53" i="8"/>
  <c r="P53" i="8"/>
  <c r="L54" i="8"/>
  <c r="M54" i="8"/>
  <c r="N54" i="8"/>
  <c r="O54" i="8"/>
  <c r="P54" i="8"/>
  <c r="L55" i="8"/>
  <c r="M55" i="8"/>
  <c r="N55" i="8"/>
  <c r="O55" i="8"/>
  <c r="P55" i="8"/>
  <c r="L56" i="8"/>
  <c r="M56" i="8"/>
  <c r="N56" i="8"/>
  <c r="O56" i="8"/>
  <c r="P56" i="8"/>
  <c r="L57" i="8"/>
  <c r="M57" i="8"/>
  <c r="N57" i="8"/>
  <c r="O57" i="8"/>
  <c r="P57" i="8"/>
  <c r="L58" i="8"/>
  <c r="M58" i="8"/>
  <c r="N58" i="8"/>
  <c r="O58" i="8"/>
  <c r="P58" i="8"/>
  <c r="L59" i="8"/>
  <c r="M59" i="8"/>
  <c r="N59" i="8"/>
  <c r="O59" i="8"/>
  <c r="P59" i="8"/>
  <c r="L60" i="8"/>
  <c r="M60" i="8"/>
  <c r="N60" i="8"/>
  <c r="O60" i="8"/>
  <c r="P60" i="8"/>
  <c r="L61" i="8"/>
  <c r="M61" i="8"/>
  <c r="N61" i="8"/>
  <c r="O61" i="8"/>
  <c r="P61" i="8"/>
  <c r="L62" i="8"/>
  <c r="M62" i="8"/>
  <c r="N62" i="8"/>
  <c r="O62" i="8"/>
  <c r="P62" i="8"/>
  <c r="L63" i="8"/>
  <c r="M63" i="8"/>
  <c r="N63" i="8"/>
  <c r="O63" i="8"/>
  <c r="P63" i="8"/>
  <c r="L64" i="8"/>
  <c r="M64" i="8"/>
  <c r="N64" i="8"/>
  <c r="O64" i="8"/>
  <c r="P64" i="8"/>
  <c r="L65" i="8"/>
  <c r="M65" i="8"/>
  <c r="N65" i="8"/>
  <c r="O65" i="8"/>
  <c r="P65" i="8"/>
  <c r="L66" i="8"/>
  <c r="M66" i="8"/>
  <c r="N66" i="8"/>
  <c r="O66" i="8"/>
  <c r="P66" i="8"/>
  <c r="L67" i="8"/>
  <c r="M67" i="8"/>
  <c r="N67" i="8"/>
  <c r="O67" i="8"/>
  <c r="P67" i="8"/>
  <c r="L68" i="8"/>
  <c r="M68" i="8"/>
  <c r="N68" i="8"/>
  <c r="O68" i="8"/>
  <c r="P68" i="8"/>
  <c r="L69" i="8"/>
  <c r="M69" i="8"/>
  <c r="N69" i="8"/>
  <c r="O69" i="8"/>
  <c r="P69" i="8"/>
  <c r="N6" i="8"/>
  <c r="O6" i="8"/>
  <c r="M6" i="8"/>
  <c r="P6" i="8"/>
  <c r="L6" i="8"/>
  <c r="V69" i="8"/>
  <c r="U69" i="8"/>
  <c r="T69" i="8"/>
  <c r="S69" i="8"/>
  <c r="R69" i="8"/>
  <c r="W69" i="8" s="1"/>
  <c r="Q69" i="8"/>
  <c r="K69" i="8"/>
  <c r="V68" i="8"/>
  <c r="U68" i="8"/>
  <c r="T68" i="8"/>
  <c r="S68" i="8"/>
  <c r="R68" i="8"/>
  <c r="W68" i="8" s="1"/>
  <c r="Q68" i="8"/>
  <c r="K68" i="8"/>
  <c r="V67" i="8"/>
  <c r="U67" i="8"/>
  <c r="T67" i="8"/>
  <c r="S67" i="8"/>
  <c r="R67" i="8"/>
  <c r="W67" i="8" s="1"/>
  <c r="Q67" i="8"/>
  <c r="K67" i="8"/>
  <c r="V66" i="8"/>
  <c r="U66" i="8"/>
  <c r="T66" i="8"/>
  <c r="S66" i="8"/>
  <c r="R66" i="8"/>
  <c r="W66" i="8" s="1"/>
  <c r="Q66" i="8"/>
  <c r="K66" i="8"/>
  <c r="V65" i="8"/>
  <c r="U65" i="8"/>
  <c r="T65" i="8"/>
  <c r="S65" i="8"/>
  <c r="R65" i="8"/>
  <c r="W65" i="8" s="1"/>
  <c r="Q65" i="8"/>
  <c r="K65" i="8"/>
  <c r="V64" i="8"/>
  <c r="U64" i="8"/>
  <c r="T64" i="8"/>
  <c r="S64" i="8"/>
  <c r="R64" i="8"/>
  <c r="W64" i="8" s="1"/>
  <c r="Q64" i="8"/>
  <c r="K64" i="8"/>
  <c r="V63" i="8"/>
  <c r="U63" i="8"/>
  <c r="T63" i="8"/>
  <c r="S63" i="8"/>
  <c r="R63" i="8"/>
  <c r="W63" i="8" s="1"/>
  <c r="Q63" i="8"/>
  <c r="K63" i="8"/>
  <c r="V62" i="8"/>
  <c r="U62" i="8"/>
  <c r="T62" i="8"/>
  <c r="S62" i="8"/>
  <c r="R62" i="8"/>
  <c r="W62" i="8" s="1"/>
  <c r="Q62" i="8"/>
  <c r="K62" i="8"/>
  <c r="V61" i="8"/>
  <c r="U61" i="8"/>
  <c r="T61" i="8"/>
  <c r="S61" i="8"/>
  <c r="R61" i="8"/>
  <c r="W61" i="8" s="1"/>
  <c r="Q61" i="8"/>
  <c r="K61" i="8"/>
  <c r="V60" i="8"/>
  <c r="U60" i="8"/>
  <c r="T60" i="8"/>
  <c r="S60" i="8"/>
  <c r="R60" i="8"/>
  <c r="W60" i="8" s="1"/>
  <c r="Q60" i="8"/>
  <c r="K60" i="8"/>
  <c r="V59" i="8"/>
  <c r="U59" i="8"/>
  <c r="T59" i="8"/>
  <c r="S59" i="8"/>
  <c r="R59" i="8"/>
  <c r="W59" i="8" s="1"/>
  <c r="Q59" i="8"/>
  <c r="K59" i="8"/>
  <c r="V58" i="8"/>
  <c r="U58" i="8"/>
  <c r="T58" i="8"/>
  <c r="S58" i="8"/>
  <c r="R58" i="8"/>
  <c r="W58" i="8" s="1"/>
  <c r="Q58" i="8"/>
  <c r="K58" i="8"/>
  <c r="V57" i="8"/>
  <c r="U57" i="8"/>
  <c r="T57" i="8"/>
  <c r="S57" i="8"/>
  <c r="R57" i="8"/>
  <c r="W57" i="8" s="1"/>
  <c r="Q57" i="8"/>
  <c r="K57" i="8"/>
  <c r="V56" i="8"/>
  <c r="U56" i="8"/>
  <c r="T56" i="8"/>
  <c r="S56" i="8"/>
  <c r="R56" i="8"/>
  <c r="W56" i="8" s="1"/>
  <c r="Q56" i="8"/>
  <c r="K56" i="8"/>
  <c r="V55" i="8"/>
  <c r="U55" i="8"/>
  <c r="T55" i="8"/>
  <c r="S55" i="8"/>
  <c r="R55" i="8"/>
  <c r="W55" i="8" s="1"/>
  <c r="Q55" i="8"/>
  <c r="K55" i="8"/>
  <c r="V54" i="8"/>
  <c r="U54" i="8"/>
  <c r="T54" i="8"/>
  <c r="S54" i="8"/>
  <c r="R54" i="8"/>
  <c r="W54" i="8" s="1"/>
  <c r="Q54" i="8"/>
  <c r="K54" i="8"/>
  <c r="V53" i="8"/>
  <c r="U53" i="8"/>
  <c r="T53" i="8"/>
  <c r="S53" i="8"/>
  <c r="R53" i="8"/>
  <c r="W53" i="8" s="1"/>
  <c r="Q53" i="8"/>
  <c r="K53" i="8"/>
  <c r="V52" i="8"/>
  <c r="U52" i="8"/>
  <c r="T52" i="8"/>
  <c r="S52" i="8"/>
  <c r="R52" i="8"/>
  <c r="W52" i="8" s="1"/>
  <c r="Q52" i="8"/>
  <c r="K52" i="8"/>
  <c r="V51" i="8"/>
  <c r="U51" i="8"/>
  <c r="T51" i="8"/>
  <c r="S51" i="8"/>
  <c r="R51" i="8"/>
  <c r="W51" i="8" s="1"/>
  <c r="Q51" i="8"/>
  <c r="K51" i="8"/>
  <c r="V50" i="8"/>
  <c r="U50" i="8"/>
  <c r="T50" i="8"/>
  <c r="S50" i="8"/>
  <c r="R50" i="8"/>
  <c r="W50" i="8" s="1"/>
  <c r="Q50" i="8"/>
  <c r="K50" i="8"/>
  <c r="V49" i="8"/>
  <c r="U49" i="8"/>
  <c r="T49" i="8"/>
  <c r="S49" i="8"/>
  <c r="R49" i="8"/>
  <c r="W49" i="8" s="1"/>
  <c r="Q49" i="8"/>
  <c r="K49" i="8"/>
  <c r="V48" i="8"/>
  <c r="U48" i="8"/>
  <c r="T48" i="8"/>
  <c r="S48" i="8"/>
  <c r="R48" i="8"/>
  <c r="W48" i="8" s="1"/>
  <c r="Q48" i="8"/>
  <c r="K48" i="8"/>
  <c r="V47" i="8"/>
  <c r="U47" i="8"/>
  <c r="T47" i="8"/>
  <c r="S47" i="8"/>
  <c r="R47" i="8"/>
  <c r="W47" i="8" s="1"/>
  <c r="Q47" i="8"/>
  <c r="K47" i="8"/>
  <c r="V46" i="8"/>
  <c r="U46" i="8"/>
  <c r="T46" i="8"/>
  <c r="S46" i="8"/>
  <c r="R46" i="8"/>
  <c r="W46" i="8" s="1"/>
  <c r="Q46" i="8"/>
  <c r="K46" i="8"/>
  <c r="V45" i="8"/>
  <c r="U45" i="8"/>
  <c r="T45" i="8"/>
  <c r="S45" i="8"/>
  <c r="R45" i="8"/>
  <c r="W45" i="8" s="1"/>
  <c r="Q45" i="8"/>
  <c r="K45" i="8"/>
  <c r="V44" i="8"/>
  <c r="U44" i="8"/>
  <c r="T44" i="8"/>
  <c r="S44" i="8"/>
  <c r="R44" i="8"/>
  <c r="W44" i="8" s="1"/>
  <c r="Q44" i="8"/>
  <c r="K44" i="8"/>
  <c r="V43" i="8"/>
  <c r="U43" i="8"/>
  <c r="T43" i="8"/>
  <c r="S43" i="8"/>
  <c r="R43" i="8"/>
  <c r="W43" i="8" s="1"/>
  <c r="Q43" i="8"/>
  <c r="K43" i="8"/>
  <c r="V42" i="8"/>
  <c r="U42" i="8"/>
  <c r="T42" i="8"/>
  <c r="S42" i="8"/>
  <c r="R42" i="8"/>
  <c r="W42" i="8" s="1"/>
  <c r="Q42" i="8"/>
  <c r="K42" i="8"/>
  <c r="V41" i="8"/>
  <c r="U41" i="8"/>
  <c r="T41" i="8"/>
  <c r="S41" i="8"/>
  <c r="R41" i="8"/>
  <c r="W41" i="8" s="1"/>
  <c r="Q41" i="8"/>
  <c r="K41" i="8"/>
  <c r="V40" i="8"/>
  <c r="U40" i="8"/>
  <c r="T40" i="8"/>
  <c r="S40" i="8"/>
  <c r="R40" i="8"/>
  <c r="W40" i="8" s="1"/>
  <c r="Q40" i="8"/>
  <c r="K40" i="8"/>
  <c r="V39" i="8"/>
  <c r="U39" i="8"/>
  <c r="T39" i="8"/>
  <c r="S39" i="8"/>
  <c r="R39" i="8"/>
  <c r="W39" i="8" s="1"/>
  <c r="Q39" i="8"/>
  <c r="K39" i="8"/>
  <c r="V38" i="8"/>
  <c r="U38" i="8"/>
  <c r="T38" i="8"/>
  <c r="S38" i="8"/>
  <c r="R38" i="8"/>
  <c r="W38" i="8" s="1"/>
  <c r="Q38" i="8"/>
  <c r="K38" i="8"/>
  <c r="V37" i="8"/>
  <c r="U37" i="8"/>
  <c r="T37" i="8"/>
  <c r="S37" i="8"/>
  <c r="R37" i="8"/>
  <c r="W37" i="8" s="1"/>
  <c r="Q37" i="8"/>
  <c r="K37" i="8"/>
  <c r="V36" i="8"/>
  <c r="U36" i="8"/>
  <c r="T36" i="8"/>
  <c r="S36" i="8"/>
  <c r="R36" i="8"/>
  <c r="W36" i="8" s="1"/>
  <c r="Q36" i="8"/>
  <c r="K36" i="8"/>
  <c r="V35" i="8"/>
  <c r="U35" i="8"/>
  <c r="T35" i="8"/>
  <c r="S35" i="8"/>
  <c r="R35" i="8"/>
  <c r="W35" i="8" s="1"/>
  <c r="Q35" i="8"/>
  <c r="K35" i="8"/>
  <c r="V34" i="8"/>
  <c r="U34" i="8"/>
  <c r="T34" i="8"/>
  <c r="S34" i="8"/>
  <c r="R34" i="8"/>
  <c r="W34" i="8" s="1"/>
  <c r="Q34" i="8"/>
  <c r="K34" i="8"/>
  <c r="V33" i="8"/>
  <c r="U33" i="8"/>
  <c r="T33" i="8"/>
  <c r="S33" i="8"/>
  <c r="R33" i="8"/>
  <c r="W33" i="8" s="1"/>
  <c r="Q33" i="8"/>
  <c r="K33" i="8"/>
  <c r="V32" i="8"/>
  <c r="U32" i="8"/>
  <c r="T32" i="8"/>
  <c r="S32" i="8"/>
  <c r="R32" i="8"/>
  <c r="W32" i="8" s="1"/>
  <c r="Q32" i="8"/>
  <c r="K32" i="8"/>
  <c r="V31" i="8"/>
  <c r="U31" i="8"/>
  <c r="T31" i="8"/>
  <c r="S31" i="8"/>
  <c r="R31" i="8"/>
  <c r="W31" i="8" s="1"/>
  <c r="Q31" i="8"/>
  <c r="K31" i="8"/>
  <c r="V30" i="8"/>
  <c r="U30" i="8"/>
  <c r="T30" i="8"/>
  <c r="S30" i="8"/>
  <c r="R30" i="8"/>
  <c r="W30" i="8" s="1"/>
  <c r="Q30" i="8"/>
  <c r="K30" i="8"/>
  <c r="V29" i="8"/>
  <c r="U29" i="8"/>
  <c r="T29" i="8"/>
  <c r="S29" i="8"/>
  <c r="R29" i="8"/>
  <c r="W29" i="8" s="1"/>
  <c r="Q29" i="8"/>
  <c r="K29" i="8"/>
  <c r="V28" i="8"/>
  <c r="U28" i="8"/>
  <c r="T28" i="8"/>
  <c r="S28" i="8"/>
  <c r="R28" i="8"/>
  <c r="W28" i="8" s="1"/>
  <c r="Q28" i="8"/>
  <c r="K28" i="8"/>
  <c r="V27" i="8"/>
  <c r="U27" i="8"/>
  <c r="T27" i="8"/>
  <c r="S27" i="8"/>
  <c r="R27" i="8"/>
  <c r="W27" i="8" s="1"/>
  <c r="Q27" i="8"/>
  <c r="K27" i="8"/>
  <c r="V26" i="8"/>
  <c r="U26" i="8"/>
  <c r="T26" i="8"/>
  <c r="S26" i="8"/>
  <c r="R26" i="8"/>
  <c r="W26" i="8" s="1"/>
  <c r="Q26" i="8"/>
  <c r="K26" i="8"/>
  <c r="V25" i="8"/>
  <c r="U25" i="8"/>
  <c r="T25" i="8"/>
  <c r="S25" i="8"/>
  <c r="R25" i="8"/>
  <c r="W25" i="8" s="1"/>
  <c r="Q25" i="8"/>
  <c r="K25" i="8"/>
  <c r="V24" i="8"/>
  <c r="U24" i="8"/>
  <c r="T24" i="8"/>
  <c r="S24" i="8"/>
  <c r="R24" i="8"/>
  <c r="W24" i="8" s="1"/>
  <c r="Q24" i="8"/>
  <c r="K24" i="8"/>
  <c r="V23" i="8"/>
  <c r="U23" i="8"/>
  <c r="T23" i="8"/>
  <c r="S23" i="8"/>
  <c r="R23" i="8"/>
  <c r="W23" i="8" s="1"/>
  <c r="Q23" i="8"/>
  <c r="K23" i="8"/>
  <c r="V22" i="8"/>
  <c r="U22" i="8"/>
  <c r="T22" i="8"/>
  <c r="S22" i="8"/>
  <c r="R22" i="8"/>
  <c r="W22" i="8" s="1"/>
  <c r="Q22" i="8"/>
  <c r="K22" i="8"/>
  <c r="V21" i="8"/>
  <c r="U21" i="8"/>
  <c r="T21" i="8"/>
  <c r="S21" i="8"/>
  <c r="R21" i="8"/>
  <c r="W21" i="8" s="1"/>
  <c r="Q21" i="8"/>
  <c r="K21" i="8"/>
  <c r="V20" i="8"/>
  <c r="U20" i="8"/>
  <c r="T20" i="8"/>
  <c r="S20" i="8"/>
  <c r="R20" i="8"/>
  <c r="W20" i="8" s="1"/>
  <c r="Q20" i="8"/>
  <c r="K20" i="8"/>
  <c r="V19" i="8"/>
  <c r="U19" i="8"/>
  <c r="T19" i="8"/>
  <c r="S19" i="8"/>
  <c r="R19" i="8"/>
  <c r="W19" i="8" s="1"/>
  <c r="Q19" i="8"/>
  <c r="K19" i="8"/>
  <c r="V18" i="8"/>
  <c r="U18" i="8"/>
  <c r="T18" i="8"/>
  <c r="S18" i="8"/>
  <c r="R18" i="8"/>
  <c r="W18" i="8" s="1"/>
  <c r="Q18" i="8"/>
  <c r="K18" i="8"/>
  <c r="V17" i="8"/>
  <c r="U17" i="8"/>
  <c r="T17" i="8"/>
  <c r="S17" i="8"/>
  <c r="R17" i="8"/>
  <c r="W17" i="8" s="1"/>
  <c r="Q17" i="8"/>
  <c r="K17" i="8"/>
  <c r="V16" i="8"/>
  <c r="U16" i="8"/>
  <c r="T16" i="8"/>
  <c r="S16" i="8"/>
  <c r="R16" i="8"/>
  <c r="W16" i="8" s="1"/>
  <c r="Q16" i="8"/>
  <c r="K16" i="8"/>
  <c r="V15" i="8"/>
  <c r="U15" i="8"/>
  <c r="T15" i="8"/>
  <c r="S15" i="8"/>
  <c r="R15" i="8"/>
  <c r="W15" i="8" s="1"/>
  <c r="Q15" i="8"/>
  <c r="K15" i="8"/>
  <c r="V14" i="8"/>
  <c r="U14" i="8"/>
  <c r="T14" i="8"/>
  <c r="S14" i="8"/>
  <c r="R14" i="8"/>
  <c r="W14" i="8" s="1"/>
  <c r="Q14" i="8"/>
  <c r="K14" i="8"/>
  <c r="V13" i="8"/>
  <c r="U13" i="8"/>
  <c r="T13" i="8"/>
  <c r="S13" i="8"/>
  <c r="R13" i="8"/>
  <c r="W13" i="8" s="1"/>
  <c r="Q13" i="8"/>
  <c r="K13" i="8"/>
  <c r="V12" i="8"/>
  <c r="U12" i="8"/>
  <c r="T12" i="8"/>
  <c r="S12" i="8"/>
  <c r="R12" i="8"/>
  <c r="W12" i="8" s="1"/>
  <c r="Q12" i="8"/>
  <c r="K12" i="8"/>
  <c r="V11" i="8"/>
  <c r="U11" i="8"/>
  <c r="T11" i="8"/>
  <c r="S11" i="8"/>
  <c r="R11" i="8"/>
  <c r="W11" i="8" s="1"/>
  <c r="Q11" i="8"/>
  <c r="K11" i="8"/>
  <c r="V10" i="8"/>
  <c r="U10" i="8"/>
  <c r="T10" i="8"/>
  <c r="S10" i="8"/>
  <c r="R10" i="8"/>
  <c r="W10" i="8" s="1"/>
  <c r="Q10" i="8"/>
  <c r="K10" i="8"/>
  <c r="V9" i="8"/>
  <c r="U9" i="8"/>
  <c r="T9" i="8"/>
  <c r="S9" i="8"/>
  <c r="R9" i="8"/>
  <c r="W9" i="8" s="1"/>
  <c r="Q9" i="8"/>
  <c r="K9" i="8"/>
  <c r="V8" i="8"/>
  <c r="U8" i="8"/>
  <c r="T8" i="8"/>
  <c r="S8" i="8"/>
  <c r="R8" i="8"/>
  <c r="W8" i="8" s="1"/>
  <c r="Q8" i="8"/>
  <c r="K8" i="8"/>
  <c r="V7" i="8"/>
  <c r="U7" i="8"/>
  <c r="T7" i="8"/>
  <c r="S7" i="8"/>
  <c r="R7" i="8"/>
  <c r="W7" i="8" s="1"/>
  <c r="Q7" i="8"/>
  <c r="K7" i="8"/>
  <c r="V6" i="8"/>
  <c r="U6" i="8"/>
  <c r="T6" i="8"/>
  <c r="S6" i="8"/>
  <c r="R6" i="8"/>
  <c r="W6" i="8" s="1"/>
  <c r="Q6" i="8"/>
  <c r="K6" i="8"/>
  <c r="V4" i="8"/>
  <c r="U4" i="8"/>
  <c r="T4" i="8"/>
  <c r="S4" i="8"/>
  <c r="R4" i="8"/>
  <c r="W4" i="8" s="1"/>
  <c r="P4" i="8"/>
  <c r="O4" i="8"/>
  <c r="N4" i="8"/>
  <c r="M4" i="8"/>
  <c r="L4" i="8"/>
  <c r="Q4" i="8" s="1"/>
  <c r="Q1" i="8" s="1"/>
  <c r="J4" i="8"/>
  <c r="I4" i="8"/>
  <c r="H4" i="8"/>
  <c r="G4" i="8"/>
  <c r="F4" i="8"/>
  <c r="K4" i="8" s="1"/>
  <c r="P1" i="8"/>
  <c r="O1" i="8"/>
  <c r="N1" i="8"/>
  <c r="M1" i="8"/>
  <c r="L1" i="8"/>
  <c r="L7" i="5"/>
  <c r="M7" i="5"/>
  <c r="N7" i="5"/>
  <c r="O7" i="5"/>
  <c r="P7" i="5"/>
  <c r="L8" i="5"/>
  <c r="M8" i="5"/>
  <c r="N8" i="5"/>
  <c r="O8" i="5"/>
  <c r="P8" i="5"/>
  <c r="L9" i="5"/>
  <c r="M9" i="5"/>
  <c r="N9" i="5"/>
  <c r="O9" i="5"/>
  <c r="P9" i="5"/>
  <c r="L10" i="5"/>
  <c r="M10" i="5"/>
  <c r="N10" i="5"/>
  <c r="O10" i="5"/>
  <c r="P10" i="5"/>
  <c r="L11" i="5"/>
  <c r="M11" i="5"/>
  <c r="N11" i="5"/>
  <c r="O11" i="5"/>
  <c r="P11" i="5"/>
  <c r="L12" i="5"/>
  <c r="M12" i="5"/>
  <c r="N12" i="5"/>
  <c r="O12" i="5"/>
  <c r="P12" i="5"/>
  <c r="L13" i="5"/>
  <c r="M13" i="5"/>
  <c r="N13" i="5"/>
  <c r="O13" i="5"/>
  <c r="P13" i="5"/>
  <c r="L14" i="5"/>
  <c r="M14" i="5"/>
  <c r="N14" i="5"/>
  <c r="O14" i="5"/>
  <c r="P14" i="5"/>
  <c r="L15" i="5"/>
  <c r="M15" i="5"/>
  <c r="N15" i="5"/>
  <c r="O15" i="5"/>
  <c r="P15" i="5"/>
  <c r="L16" i="5"/>
  <c r="M16" i="5"/>
  <c r="N16" i="5"/>
  <c r="O16" i="5"/>
  <c r="P16" i="5"/>
  <c r="L17" i="5"/>
  <c r="M17" i="5"/>
  <c r="N17" i="5"/>
  <c r="O17" i="5"/>
  <c r="P17" i="5"/>
  <c r="L18" i="5"/>
  <c r="M18" i="5"/>
  <c r="N18" i="5"/>
  <c r="O18" i="5"/>
  <c r="P18" i="5"/>
  <c r="L19" i="5"/>
  <c r="M19" i="5"/>
  <c r="N19" i="5"/>
  <c r="O19" i="5"/>
  <c r="P19" i="5"/>
  <c r="L20" i="5"/>
  <c r="M20" i="5"/>
  <c r="N20" i="5"/>
  <c r="O20" i="5"/>
  <c r="P20" i="5"/>
  <c r="L21" i="5"/>
  <c r="M21" i="5"/>
  <c r="N21" i="5"/>
  <c r="O21" i="5"/>
  <c r="P21" i="5"/>
  <c r="L22" i="5"/>
  <c r="M22" i="5"/>
  <c r="N22" i="5"/>
  <c r="O22" i="5"/>
  <c r="P22" i="5"/>
  <c r="L23" i="5"/>
  <c r="M23" i="5"/>
  <c r="N23" i="5"/>
  <c r="O23" i="5"/>
  <c r="P23" i="5"/>
  <c r="L24" i="5"/>
  <c r="M24" i="5"/>
  <c r="N24" i="5"/>
  <c r="O24" i="5"/>
  <c r="P24" i="5"/>
  <c r="L25" i="5"/>
  <c r="M25" i="5"/>
  <c r="N25" i="5"/>
  <c r="O25" i="5"/>
  <c r="P25" i="5"/>
  <c r="L26" i="5"/>
  <c r="M26" i="5"/>
  <c r="N26" i="5"/>
  <c r="O26" i="5"/>
  <c r="P26" i="5"/>
  <c r="L27" i="5"/>
  <c r="M27" i="5"/>
  <c r="N27" i="5"/>
  <c r="O27" i="5"/>
  <c r="P27" i="5"/>
  <c r="L28" i="5"/>
  <c r="M28" i="5"/>
  <c r="N28" i="5"/>
  <c r="O28" i="5"/>
  <c r="P28" i="5"/>
  <c r="L29" i="5"/>
  <c r="M29" i="5"/>
  <c r="N29" i="5"/>
  <c r="O29" i="5"/>
  <c r="P29" i="5"/>
  <c r="L30" i="5"/>
  <c r="M30" i="5"/>
  <c r="N30" i="5"/>
  <c r="O30" i="5"/>
  <c r="P30" i="5"/>
  <c r="L31" i="5"/>
  <c r="M31" i="5"/>
  <c r="N31" i="5"/>
  <c r="O31" i="5"/>
  <c r="P31" i="5"/>
  <c r="L32" i="5"/>
  <c r="M32" i="5"/>
  <c r="N32" i="5"/>
  <c r="O32" i="5"/>
  <c r="P32" i="5"/>
  <c r="L33" i="5"/>
  <c r="M33" i="5"/>
  <c r="N33" i="5"/>
  <c r="O33" i="5"/>
  <c r="P33" i="5"/>
  <c r="L34" i="5"/>
  <c r="M34" i="5"/>
  <c r="N34" i="5"/>
  <c r="O34" i="5"/>
  <c r="P34" i="5"/>
  <c r="L35" i="5"/>
  <c r="M35" i="5"/>
  <c r="N35" i="5"/>
  <c r="O35" i="5"/>
  <c r="P35" i="5"/>
  <c r="L36" i="5"/>
  <c r="M36" i="5"/>
  <c r="N36" i="5"/>
  <c r="O36" i="5"/>
  <c r="P36" i="5"/>
  <c r="L37" i="5"/>
  <c r="M37" i="5"/>
  <c r="N37" i="5"/>
  <c r="O37" i="5"/>
  <c r="P37" i="5"/>
  <c r="L38" i="5"/>
  <c r="M38" i="5"/>
  <c r="N38" i="5"/>
  <c r="O38" i="5"/>
  <c r="P38" i="5"/>
  <c r="L39" i="5"/>
  <c r="M39" i="5"/>
  <c r="N39" i="5"/>
  <c r="O39" i="5"/>
  <c r="P39" i="5"/>
  <c r="L40" i="5"/>
  <c r="M40" i="5"/>
  <c r="N40" i="5"/>
  <c r="O40" i="5"/>
  <c r="P40" i="5"/>
  <c r="L41" i="5"/>
  <c r="M41" i="5"/>
  <c r="N41" i="5"/>
  <c r="O41" i="5"/>
  <c r="P41" i="5"/>
  <c r="L42" i="5"/>
  <c r="M42" i="5"/>
  <c r="N42" i="5"/>
  <c r="O42" i="5"/>
  <c r="P42" i="5"/>
  <c r="L43" i="5"/>
  <c r="M43" i="5"/>
  <c r="N43" i="5"/>
  <c r="O43" i="5"/>
  <c r="P43" i="5"/>
  <c r="L45" i="5"/>
  <c r="M45" i="5"/>
  <c r="N45" i="5"/>
  <c r="O45" i="5"/>
  <c r="P45" i="5"/>
  <c r="L46" i="5"/>
  <c r="M46" i="5"/>
  <c r="N46" i="5"/>
  <c r="O46" i="5"/>
  <c r="P46" i="5"/>
  <c r="L47" i="5"/>
  <c r="M47" i="5"/>
  <c r="N47" i="5"/>
  <c r="O47" i="5"/>
  <c r="P47" i="5"/>
  <c r="L48" i="5"/>
  <c r="M48" i="5"/>
  <c r="N48" i="5"/>
  <c r="O48" i="5"/>
  <c r="P48" i="5"/>
  <c r="L49" i="5"/>
  <c r="M49" i="5"/>
  <c r="N49" i="5"/>
  <c r="O49" i="5"/>
  <c r="P49" i="5"/>
  <c r="L50" i="5"/>
  <c r="M50" i="5"/>
  <c r="N50" i="5"/>
  <c r="O50" i="5"/>
  <c r="P50" i="5"/>
  <c r="L51" i="5"/>
  <c r="M51" i="5"/>
  <c r="N51" i="5"/>
  <c r="O51" i="5"/>
  <c r="P51" i="5"/>
  <c r="L52" i="5"/>
  <c r="M52" i="5"/>
  <c r="N52" i="5"/>
  <c r="O52" i="5"/>
  <c r="P52" i="5"/>
  <c r="L53" i="5"/>
  <c r="M53" i="5"/>
  <c r="N53" i="5"/>
  <c r="O53" i="5"/>
  <c r="P53" i="5"/>
  <c r="L54" i="5"/>
  <c r="M54" i="5"/>
  <c r="N54" i="5"/>
  <c r="O54" i="5"/>
  <c r="P54" i="5"/>
  <c r="L55" i="5"/>
  <c r="M55" i="5"/>
  <c r="N55" i="5"/>
  <c r="O55" i="5"/>
  <c r="P55" i="5"/>
  <c r="L56" i="5"/>
  <c r="M56" i="5"/>
  <c r="N56" i="5"/>
  <c r="O56" i="5"/>
  <c r="P56" i="5"/>
  <c r="L57" i="5"/>
  <c r="M57" i="5"/>
  <c r="N57" i="5"/>
  <c r="O57" i="5"/>
  <c r="P57" i="5"/>
  <c r="L58" i="5"/>
  <c r="M58" i="5"/>
  <c r="N58" i="5"/>
  <c r="O58" i="5"/>
  <c r="P58" i="5"/>
  <c r="L59" i="5"/>
  <c r="M59" i="5"/>
  <c r="N59" i="5"/>
  <c r="O59" i="5"/>
  <c r="P59" i="5"/>
  <c r="L60" i="5"/>
  <c r="M60" i="5"/>
  <c r="N60" i="5"/>
  <c r="O60" i="5"/>
  <c r="P60" i="5"/>
  <c r="L61" i="5"/>
  <c r="M61" i="5"/>
  <c r="N61" i="5"/>
  <c r="O61" i="5"/>
  <c r="P61" i="5"/>
  <c r="L62" i="5"/>
  <c r="M62" i="5"/>
  <c r="N62" i="5"/>
  <c r="O62" i="5"/>
  <c r="P62" i="5"/>
  <c r="L63" i="5"/>
  <c r="M63" i="5"/>
  <c r="N63" i="5"/>
  <c r="O63" i="5"/>
  <c r="P63" i="5"/>
  <c r="L64" i="5"/>
  <c r="M64" i="5"/>
  <c r="N64" i="5"/>
  <c r="O64" i="5"/>
  <c r="P64" i="5"/>
  <c r="L65" i="5"/>
  <c r="M65" i="5"/>
  <c r="N65" i="5"/>
  <c r="O65" i="5"/>
  <c r="P65" i="5"/>
  <c r="L66" i="5"/>
  <c r="M66" i="5"/>
  <c r="N66" i="5"/>
  <c r="O66" i="5"/>
  <c r="P66" i="5"/>
  <c r="L67" i="5"/>
  <c r="M67" i="5"/>
  <c r="N67" i="5"/>
  <c r="O67" i="5"/>
  <c r="P67" i="5"/>
  <c r="L68" i="5"/>
  <c r="M68" i="5"/>
  <c r="N68" i="5"/>
  <c r="O68" i="5"/>
  <c r="P68" i="5"/>
  <c r="L69" i="5"/>
  <c r="M69" i="5"/>
  <c r="N69" i="5"/>
  <c r="O69" i="5"/>
  <c r="P69" i="5"/>
  <c r="M6" i="5"/>
  <c r="N6" i="5"/>
  <c r="O6" i="5"/>
  <c r="P6" i="5"/>
  <c r="L6" i="5"/>
  <c r="U103" i="4"/>
  <c r="T103" i="4"/>
  <c r="S103" i="4"/>
  <c r="R103" i="4"/>
  <c r="Q103" i="4"/>
  <c r="V103" i="4" s="1"/>
  <c r="O103" i="4"/>
  <c r="N103" i="4"/>
  <c r="M103" i="4"/>
  <c r="L103" i="4"/>
  <c r="K103" i="4"/>
  <c r="J103" i="4"/>
  <c r="U102" i="4"/>
  <c r="T102" i="4"/>
  <c r="S102" i="4"/>
  <c r="R102" i="4"/>
  <c r="Q102" i="4"/>
  <c r="O102" i="4"/>
  <c r="N102" i="4"/>
  <c r="M102" i="4"/>
  <c r="L102" i="4"/>
  <c r="K102" i="4"/>
  <c r="P102" i="4" s="1"/>
  <c r="J102" i="4"/>
  <c r="U101" i="4"/>
  <c r="T101" i="4"/>
  <c r="S101" i="4"/>
  <c r="R101" i="4"/>
  <c r="Q101" i="4"/>
  <c r="V101" i="4" s="1"/>
  <c r="O101" i="4"/>
  <c r="N101" i="4"/>
  <c r="M101" i="4"/>
  <c r="L101" i="4"/>
  <c r="K101" i="4"/>
  <c r="J101" i="4"/>
  <c r="U100" i="4"/>
  <c r="T100" i="4"/>
  <c r="S100" i="4"/>
  <c r="R100" i="4"/>
  <c r="Q100" i="4"/>
  <c r="O100" i="4"/>
  <c r="N100" i="4"/>
  <c r="M100" i="4"/>
  <c r="L100" i="4"/>
  <c r="K100" i="4"/>
  <c r="P100" i="4" s="1"/>
  <c r="J100" i="4"/>
  <c r="U99" i="4"/>
  <c r="T99" i="4"/>
  <c r="S99" i="4"/>
  <c r="R99" i="4"/>
  <c r="Q99" i="4"/>
  <c r="V99" i="4" s="1"/>
  <c r="O99" i="4"/>
  <c r="N99" i="4"/>
  <c r="M99" i="4"/>
  <c r="L99" i="4"/>
  <c r="K99" i="4"/>
  <c r="J99" i="4"/>
  <c r="U98" i="4"/>
  <c r="T98" i="4"/>
  <c r="S98" i="4"/>
  <c r="R98" i="4"/>
  <c r="Q98" i="4"/>
  <c r="O98" i="4"/>
  <c r="N98" i="4"/>
  <c r="M98" i="4"/>
  <c r="L98" i="4"/>
  <c r="K98" i="4"/>
  <c r="P98" i="4" s="1"/>
  <c r="J98" i="4"/>
  <c r="U97" i="4"/>
  <c r="T97" i="4"/>
  <c r="S97" i="4"/>
  <c r="R97" i="4"/>
  <c r="Q97" i="4"/>
  <c r="V97" i="4" s="1"/>
  <c r="O97" i="4"/>
  <c r="N97" i="4"/>
  <c r="M97" i="4"/>
  <c r="L97" i="4"/>
  <c r="K97" i="4"/>
  <c r="J97" i="4"/>
  <c r="U96" i="4"/>
  <c r="T96" i="4"/>
  <c r="S96" i="4"/>
  <c r="R96" i="4"/>
  <c r="Q96" i="4"/>
  <c r="V96" i="4" s="1"/>
  <c r="O96" i="4"/>
  <c r="N96" i="4"/>
  <c r="M96" i="4"/>
  <c r="L96" i="4"/>
  <c r="K96" i="4"/>
  <c r="P96" i="4" s="1"/>
  <c r="J96" i="4"/>
  <c r="U95" i="4"/>
  <c r="T95" i="4"/>
  <c r="S95" i="4"/>
  <c r="R95" i="4"/>
  <c r="Q95" i="4"/>
  <c r="V95" i="4" s="1"/>
  <c r="O95" i="4"/>
  <c r="N95" i="4"/>
  <c r="M95" i="4"/>
  <c r="L95" i="4"/>
  <c r="K95" i="4"/>
  <c r="P95" i="4" s="1"/>
  <c r="J95" i="4"/>
  <c r="U94" i="4"/>
  <c r="T94" i="4"/>
  <c r="S94" i="4"/>
  <c r="R94" i="4"/>
  <c r="Q94" i="4"/>
  <c r="V94" i="4" s="1"/>
  <c r="O94" i="4"/>
  <c r="N94" i="4"/>
  <c r="M94" i="4"/>
  <c r="L94" i="4"/>
  <c r="K94" i="4"/>
  <c r="P94" i="4" s="1"/>
  <c r="J94" i="4"/>
  <c r="U93" i="4"/>
  <c r="T93" i="4"/>
  <c r="S93" i="4"/>
  <c r="R93" i="4"/>
  <c r="Q93" i="4"/>
  <c r="V93" i="4" s="1"/>
  <c r="O93" i="4"/>
  <c r="N93" i="4"/>
  <c r="M93" i="4"/>
  <c r="L93" i="4"/>
  <c r="K93" i="4"/>
  <c r="P93" i="4" s="1"/>
  <c r="J93" i="4"/>
  <c r="U92" i="4"/>
  <c r="T92" i="4"/>
  <c r="S92" i="4"/>
  <c r="R92" i="4"/>
  <c r="Q92" i="4"/>
  <c r="V92" i="4" s="1"/>
  <c r="O92" i="4"/>
  <c r="N92" i="4"/>
  <c r="M92" i="4"/>
  <c r="L92" i="4"/>
  <c r="K92" i="4"/>
  <c r="P92" i="4" s="1"/>
  <c r="J92" i="4"/>
  <c r="U91" i="4"/>
  <c r="T91" i="4"/>
  <c r="S91" i="4"/>
  <c r="R91" i="4"/>
  <c r="Q91" i="4"/>
  <c r="O91" i="4"/>
  <c r="N91" i="4"/>
  <c r="M91" i="4"/>
  <c r="L91" i="4"/>
  <c r="K91" i="4"/>
  <c r="P91" i="4" s="1"/>
  <c r="J91" i="4"/>
  <c r="U90" i="4"/>
  <c r="T90" i="4"/>
  <c r="S90" i="4"/>
  <c r="R90" i="4"/>
  <c r="Q90" i="4"/>
  <c r="V90" i="4" s="1"/>
  <c r="O90" i="4"/>
  <c r="N90" i="4"/>
  <c r="M90" i="4"/>
  <c r="L90" i="4"/>
  <c r="K90" i="4"/>
  <c r="J90" i="4"/>
  <c r="U89" i="4"/>
  <c r="T89" i="4"/>
  <c r="S89" i="4"/>
  <c r="R89" i="4"/>
  <c r="Q89" i="4"/>
  <c r="V89" i="4" s="1"/>
  <c r="O89" i="4"/>
  <c r="N89" i="4"/>
  <c r="M89" i="4"/>
  <c r="L89" i="4"/>
  <c r="K89" i="4"/>
  <c r="P89" i="4" s="1"/>
  <c r="J89" i="4"/>
  <c r="U88" i="4"/>
  <c r="T88" i="4"/>
  <c r="S88" i="4"/>
  <c r="R88" i="4"/>
  <c r="Q88" i="4"/>
  <c r="V88" i="4" s="1"/>
  <c r="O88" i="4"/>
  <c r="N88" i="4"/>
  <c r="M88" i="4"/>
  <c r="L88" i="4"/>
  <c r="K88" i="4"/>
  <c r="P88" i="4" s="1"/>
  <c r="J88" i="4"/>
  <c r="U87" i="4"/>
  <c r="T87" i="4"/>
  <c r="S87" i="4"/>
  <c r="R87" i="4"/>
  <c r="Q87" i="4"/>
  <c r="V87" i="4" s="1"/>
  <c r="O87" i="4"/>
  <c r="N87" i="4"/>
  <c r="M87" i="4"/>
  <c r="L87" i="4"/>
  <c r="K87" i="4"/>
  <c r="P87" i="4" s="1"/>
  <c r="J87" i="4"/>
  <c r="U86" i="4"/>
  <c r="T86" i="4"/>
  <c r="S86" i="4"/>
  <c r="R86" i="4"/>
  <c r="Q86" i="4"/>
  <c r="V86" i="4" s="1"/>
  <c r="O86" i="4"/>
  <c r="N86" i="4"/>
  <c r="M86" i="4"/>
  <c r="L86" i="4"/>
  <c r="K86" i="4"/>
  <c r="J86" i="4"/>
  <c r="U85" i="4"/>
  <c r="T85" i="4"/>
  <c r="S85" i="4"/>
  <c r="R85" i="4"/>
  <c r="Q85" i="4"/>
  <c r="V85" i="4" s="1"/>
  <c r="O85" i="4"/>
  <c r="N85" i="4"/>
  <c r="M85" i="4"/>
  <c r="L85" i="4"/>
  <c r="K85" i="4"/>
  <c r="P85" i="4" s="1"/>
  <c r="J85" i="4"/>
  <c r="U84" i="4"/>
  <c r="T84" i="4"/>
  <c r="S84" i="4"/>
  <c r="R84" i="4"/>
  <c r="Q84" i="4"/>
  <c r="V84" i="4" s="1"/>
  <c r="O84" i="4"/>
  <c r="N84" i="4"/>
  <c r="M84" i="4"/>
  <c r="L84" i="4"/>
  <c r="K84" i="4"/>
  <c r="P84" i="4" s="1"/>
  <c r="J84" i="4"/>
  <c r="U83" i="4"/>
  <c r="T83" i="4"/>
  <c r="S83" i="4"/>
  <c r="R83" i="4"/>
  <c r="Q83" i="4"/>
  <c r="V83" i="4" s="1"/>
  <c r="O83" i="4"/>
  <c r="N83" i="4"/>
  <c r="M83" i="4"/>
  <c r="L83" i="4"/>
  <c r="K83" i="4"/>
  <c r="P83" i="4" s="1"/>
  <c r="J83" i="4"/>
  <c r="U82" i="4"/>
  <c r="T82" i="4"/>
  <c r="S82" i="4"/>
  <c r="R82" i="4"/>
  <c r="Q82" i="4"/>
  <c r="V82" i="4" s="1"/>
  <c r="O82" i="4"/>
  <c r="N82" i="4"/>
  <c r="M82" i="4"/>
  <c r="L82" i="4"/>
  <c r="K82" i="4"/>
  <c r="P82" i="4" s="1"/>
  <c r="J82" i="4"/>
  <c r="U81" i="4"/>
  <c r="T81" i="4"/>
  <c r="S81" i="4"/>
  <c r="R81" i="4"/>
  <c r="Q81" i="4"/>
  <c r="V81" i="4" s="1"/>
  <c r="O81" i="4"/>
  <c r="N81" i="4"/>
  <c r="M81" i="4"/>
  <c r="L81" i="4"/>
  <c r="K81" i="4"/>
  <c r="P81" i="4" s="1"/>
  <c r="J81" i="4"/>
  <c r="U80" i="4"/>
  <c r="T80" i="4"/>
  <c r="S80" i="4"/>
  <c r="R80" i="4"/>
  <c r="Q80" i="4"/>
  <c r="V80" i="4" s="1"/>
  <c r="O80" i="4"/>
  <c r="N80" i="4"/>
  <c r="M80" i="4"/>
  <c r="L80" i="4"/>
  <c r="K80" i="4"/>
  <c r="P80" i="4" s="1"/>
  <c r="J80" i="4"/>
  <c r="U79" i="4"/>
  <c r="T79" i="4"/>
  <c r="S79" i="4"/>
  <c r="R79" i="4"/>
  <c r="Q79" i="4"/>
  <c r="V79" i="4" s="1"/>
  <c r="O79" i="4"/>
  <c r="N79" i="4"/>
  <c r="M79" i="4"/>
  <c r="L79" i="4"/>
  <c r="K79" i="4"/>
  <c r="P79" i="4" s="1"/>
  <c r="J79" i="4"/>
  <c r="U78" i="4"/>
  <c r="T78" i="4"/>
  <c r="S78" i="4"/>
  <c r="R78" i="4"/>
  <c r="Q78" i="4"/>
  <c r="V78" i="4" s="1"/>
  <c r="O78" i="4"/>
  <c r="N78" i="4"/>
  <c r="M78" i="4"/>
  <c r="L78" i="4"/>
  <c r="K78" i="4"/>
  <c r="P78" i="4" s="1"/>
  <c r="J78" i="4"/>
  <c r="U77" i="4"/>
  <c r="T77" i="4"/>
  <c r="S77" i="4"/>
  <c r="R77" i="4"/>
  <c r="Q77" i="4"/>
  <c r="V77" i="4" s="1"/>
  <c r="O77" i="4"/>
  <c r="N77" i="4"/>
  <c r="M77" i="4"/>
  <c r="L77" i="4"/>
  <c r="K77" i="4"/>
  <c r="P77" i="4" s="1"/>
  <c r="J77" i="4"/>
  <c r="U76" i="4"/>
  <c r="T76" i="4"/>
  <c r="S76" i="4"/>
  <c r="R76" i="4"/>
  <c r="Q76" i="4"/>
  <c r="V76" i="4" s="1"/>
  <c r="O76" i="4"/>
  <c r="N76" i="4"/>
  <c r="M76" i="4"/>
  <c r="L76" i="4"/>
  <c r="K76" i="4"/>
  <c r="P76" i="4" s="1"/>
  <c r="J76" i="4"/>
  <c r="U75" i="4"/>
  <c r="T75" i="4"/>
  <c r="S75" i="4"/>
  <c r="R75" i="4"/>
  <c r="Q75" i="4"/>
  <c r="V75" i="4" s="1"/>
  <c r="O75" i="4"/>
  <c r="N75" i="4"/>
  <c r="M75" i="4"/>
  <c r="L75" i="4"/>
  <c r="K75" i="4"/>
  <c r="P75" i="4" s="1"/>
  <c r="J75" i="4"/>
  <c r="U74" i="4"/>
  <c r="T74" i="4"/>
  <c r="S74" i="4"/>
  <c r="R74" i="4"/>
  <c r="Q74" i="4"/>
  <c r="V74" i="4" s="1"/>
  <c r="O74" i="4"/>
  <c r="N74" i="4"/>
  <c r="M74" i="4"/>
  <c r="L74" i="4"/>
  <c r="K74" i="4"/>
  <c r="P74" i="4" s="1"/>
  <c r="J74" i="4"/>
  <c r="U73" i="4"/>
  <c r="T73" i="4"/>
  <c r="S73" i="4"/>
  <c r="R73" i="4"/>
  <c r="Q73" i="4"/>
  <c r="V73" i="4" s="1"/>
  <c r="O73" i="4"/>
  <c r="N73" i="4"/>
  <c r="M73" i="4"/>
  <c r="L73" i="4"/>
  <c r="K73" i="4"/>
  <c r="P73" i="4" s="1"/>
  <c r="J73" i="4"/>
  <c r="U72" i="4"/>
  <c r="T72" i="4"/>
  <c r="S72" i="4"/>
  <c r="R72" i="4"/>
  <c r="Q72" i="4"/>
  <c r="V72" i="4" s="1"/>
  <c r="O72" i="4"/>
  <c r="N72" i="4"/>
  <c r="M72" i="4"/>
  <c r="L72" i="4"/>
  <c r="K72" i="4"/>
  <c r="P72" i="4" s="1"/>
  <c r="J72" i="4"/>
  <c r="U71" i="4"/>
  <c r="T71" i="4"/>
  <c r="S71" i="4"/>
  <c r="R71" i="4"/>
  <c r="Q71" i="4"/>
  <c r="V71" i="4" s="1"/>
  <c r="O71" i="4"/>
  <c r="N71" i="4"/>
  <c r="M71" i="4"/>
  <c r="L71" i="4"/>
  <c r="K71" i="4"/>
  <c r="P71" i="4" s="1"/>
  <c r="J71" i="4"/>
  <c r="U70" i="4"/>
  <c r="T70" i="4"/>
  <c r="S70" i="4"/>
  <c r="R70" i="4"/>
  <c r="Q70" i="4"/>
  <c r="V70" i="4" s="1"/>
  <c r="O70" i="4"/>
  <c r="N70" i="4"/>
  <c r="M70" i="4"/>
  <c r="L70" i="4"/>
  <c r="K70" i="4"/>
  <c r="P70" i="4" s="1"/>
  <c r="J70" i="4"/>
  <c r="U69" i="4"/>
  <c r="T69" i="4"/>
  <c r="S69" i="4"/>
  <c r="R69" i="4"/>
  <c r="Q69" i="4"/>
  <c r="V69" i="4" s="1"/>
  <c r="O69" i="4"/>
  <c r="N69" i="4"/>
  <c r="M69" i="4"/>
  <c r="L69" i="4"/>
  <c r="K69" i="4"/>
  <c r="P69" i="4" s="1"/>
  <c r="J69" i="4"/>
  <c r="U68" i="4"/>
  <c r="T68" i="4"/>
  <c r="S68" i="4"/>
  <c r="R68" i="4"/>
  <c r="Q68" i="4"/>
  <c r="V68" i="4" s="1"/>
  <c r="O68" i="4"/>
  <c r="N68" i="4"/>
  <c r="M68" i="4"/>
  <c r="L68" i="4"/>
  <c r="K68" i="4"/>
  <c r="P68" i="4" s="1"/>
  <c r="J68" i="4"/>
  <c r="U67" i="4"/>
  <c r="T67" i="4"/>
  <c r="S67" i="4"/>
  <c r="R67" i="4"/>
  <c r="Q67" i="4"/>
  <c r="V67" i="4" s="1"/>
  <c r="O67" i="4"/>
  <c r="N67" i="4"/>
  <c r="M67" i="4"/>
  <c r="L67" i="4"/>
  <c r="K67" i="4"/>
  <c r="P67" i="4" s="1"/>
  <c r="J67" i="4"/>
  <c r="U66" i="4"/>
  <c r="T66" i="4"/>
  <c r="S66" i="4"/>
  <c r="R66" i="4"/>
  <c r="Q66" i="4"/>
  <c r="O66" i="4"/>
  <c r="N66" i="4"/>
  <c r="M66" i="4"/>
  <c r="L66" i="4"/>
  <c r="K66" i="4"/>
  <c r="P66" i="4" s="1"/>
  <c r="J66" i="4"/>
  <c r="U65" i="4"/>
  <c r="T65" i="4"/>
  <c r="S65" i="4"/>
  <c r="R65" i="4"/>
  <c r="Q65" i="4"/>
  <c r="V65" i="4" s="1"/>
  <c r="O65" i="4"/>
  <c r="N65" i="4"/>
  <c r="M65" i="4"/>
  <c r="L65" i="4"/>
  <c r="K65" i="4"/>
  <c r="J65" i="4"/>
  <c r="U64" i="4"/>
  <c r="T64" i="4"/>
  <c r="S64" i="4"/>
  <c r="R64" i="4"/>
  <c r="Q64" i="4"/>
  <c r="O64" i="4"/>
  <c r="N64" i="4"/>
  <c r="M64" i="4"/>
  <c r="L64" i="4"/>
  <c r="K64" i="4"/>
  <c r="P64" i="4" s="1"/>
  <c r="J64" i="4"/>
  <c r="U63" i="4"/>
  <c r="T63" i="4"/>
  <c r="S63" i="4"/>
  <c r="R63" i="4"/>
  <c r="Q63" i="4"/>
  <c r="V63" i="4" s="1"/>
  <c r="O63" i="4"/>
  <c r="N63" i="4"/>
  <c r="M63" i="4"/>
  <c r="L63" i="4"/>
  <c r="K63" i="4"/>
  <c r="J63" i="4"/>
  <c r="U62" i="4"/>
  <c r="T62" i="4"/>
  <c r="S62" i="4"/>
  <c r="R62" i="4"/>
  <c r="Q62" i="4"/>
  <c r="O62" i="4"/>
  <c r="N62" i="4"/>
  <c r="M62" i="4"/>
  <c r="L62" i="4"/>
  <c r="K62" i="4"/>
  <c r="P62" i="4" s="1"/>
  <c r="J62" i="4"/>
  <c r="U61" i="4"/>
  <c r="T61" i="4"/>
  <c r="S61" i="4"/>
  <c r="R61" i="4"/>
  <c r="Q61" i="4"/>
  <c r="V61" i="4" s="1"/>
  <c r="O61" i="4"/>
  <c r="N61" i="4"/>
  <c r="M61" i="4"/>
  <c r="L61" i="4"/>
  <c r="K61" i="4"/>
  <c r="J61" i="4"/>
  <c r="U60" i="4"/>
  <c r="T60" i="4"/>
  <c r="S60" i="4"/>
  <c r="R60" i="4"/>
  <c r="Q60" i="4"/>
  <c r="O60" i="4"/>
  <c r="N60" i="4"/>
  <c r="M60" i="4"/>
  <c r="L60" i="4"/>
  <c r="K60" i="4"/>
  <c r="P60" i="4" s="1"/>
  <c r="J60" i="4"/>
  <c r="U59" i="4"/>
  <c r="T59" i="4"/>
  <c r="S59" i="4"/>
  <c r="R59" i="4"/>
  <c r="Q59" i="4"/>
  <c r="V59" i="4" s="1"/>
  <c r="O59" i="4"/>
  <c r="N59" i="4"/>
  <c r="M59" i="4"/>
  <c r="L59" i="4"/>
  <c r="K59" i="4"/>
  <c r="J59" i="4"/>
  <c r="U58" i="4"/>
  <c r="T58" i="4"/>
  <c r="S58" i="4"/>
  <c r="R58" i="4"/>
  <c r="Q58" i="4"/>
  <c r="O58" i="4"/>
  <c r="N58" i="4"/>
  <c r="M58" i="4"/>
  <c r="L58" i="4"/>
  <c r="K58" i="4"/>
  <c r="P58" i="4" s="1"/>
  <c r="J58" i="4"/>
  <c r="U57" i="4"/>
  <c r="T57" i="4"/>
  <c r="S57" i="4"/>
  <c r="R57" i="4"/>
  <c r="Q57" i="4"/>
  <c r="V57" i="4" s="1"/>
  <c r="O57" i="4"/>
  <c r="N57" i="4"/>
  <c r="M57" i="4"/>
  <c r="L57" i="4"/>
  <c r="K57" i="4"/>
  <c r="J57" i="4"/>
  <c r="U56" i="4"/>
  <c r="T56" i="4"/>
  <c r="S56" i="4"/>
  <c r="R56" i="4"/>
  <c r="Q56" i="4"/>
  <c r="O56" i="4"/>
  <c r="N56" i="4"/>
  <c r="M56" i="4"/>
  <c r="L56" i="4"/>
  <c r="K56" i="4"/>
  <c r="P56" i="4" s="1"/>
  <c r="J56" i="4"/>
  <c r="U55" i="4"/>
  <c r="T55" i="4"/>
  <c r="S55" i="4"/>
  <c r="R55" i="4"/>
  <c r="Q55" i="4"/>
  <c r="V55" i="4" s="1"/>
  <c r="O55" i="4"/>
  <c r="N55" i="4"/>
  <c r="M55" i="4"/>
  <c r="L55" i="4"/>
  <c r="K55" i="4"/>
  <c r="J55" i="4"/>
  <c r="U54" i="4"/>
  <c r="T54" i="4"/>
  <c r="S54" i="4"/>
  <c r="R54" i="4"/>
  <c r="Q54" i="4"/>
  <c r="O54" i="4"/>
  <c r="N54" i="4"/>
  <c r="M54" i="4"/>
  <c r="L54" i="4"/>
  <c r="K54" i="4"/>
  <c r="J54" i="4"/>
  <c r="U53" i="4"/>
  <c r="T53" i="4"/>
  <c r="S53" i="4"/>
  <c r="R53" i="4"/>
  <c r="Q53" i="4"/>
  <c r="V53" i="4" s="1"/>
  <c r="O53" i="4"/>
  <c r="N53" i="4"/>
  <c r="M53" i="4"/>
  <c r="L53" i="4"/>
  <c r="K53" i="4"/>
  <c r="J53" i="4"/>
  <c r="U52" i="4"/>
  <c r="T52" i="4"/>
  <c r="S52" i="4"/>
  <c r="R52" i="4"/>
  <c r="Q52" i="4"/>
  <c r="O52" i="4"/>
  <c r="N52" i="4"/>
  <c r="M52" i="4"/>
  <c r="L52" i="4"/>
  <c r="K52" i="4"/>
  <c r="J52" i="4"/>
  <c r="U51" i="4"/>
  <c r="T51" i="4"/>
  <c r="S51" i="4"/>
  <c r="R51" i="4"/>
  <c r="Q51" i="4"/>
  <c r="V51" i="4" s="1"/>
  <c r="O51" i="4"/>
  <c r="N51" i="4"/>
  <c r="M51" i="4"/>
  <c r="L51" i="4"/>
  <c r="K51" i="4"/>
  <c r="P51" i="4" s="1"/>
  <c r="J51" i="4"/>
  <c r="U50" i="4"/>
  <c r="T50" i="4"/>
  <c r="S50" i="4"/>
  <c r="R50" i="4"/>
  <c r="Q50" i="4"/>
  <c r="O50" i="4"/>
  <c r="N50" i="4"/>
  <c r="M50" i="4"/>
  <c r="L50" i="4"/>
  <c r="K50" i="4"/>
  <c r="J50" i="4"/>
  <c r="U49" i="4"/>
  <c r="T49" i="4"/>
  <c r="S49" i="4"/>
  <c r="R49" i="4"/>
  <c r="Q49" i="4"/>
  <c r="V49" i="4" s="1"/>
  <c r="O49" i="4"/>
  <c r="N49" i="4"/>
  <c r="M49" i="4"/>
  <c r="L49" i="4"/>
  <c r="K49" i="4"/>
  <c r="J49" i="4"/>
  <c r="U48" i="4"/>
  <c r="T48" i="4"/>
  <c r="S48" i="4"/>
  <c r="R48" i="4"/>
  <c r="Q48" i="4"/>
  <c r="O48" i="4"/>
  <c r="N48" i="4"/>
  <c r="M48" i="4"/>
  <c r="L48" i="4"/>
  <c r="K48" i="4"/>
  <c r="J48" i="4"/>
  <c r="U47" i="4"/>
  <c r="T47" i="4"/>
  <c r="S47" i="4"/>
  <c r="R47" i="4"/>
  <c r="Q47" i="4"/>
  <c r="V47" i="4" s="1"/>
  <c r="O47" i="4"/>
  <c r="N47" i="4"/>
  <c r="M47" i="4"/>
  <c r="L47" i="4"/>
  <c r="K47" i="4"/>
  <c r="P47" i="4" s="1"/>
  <c r="J47" i="4"/>
  <c r="U46" i="4"/>
  <c r="T46" i="4"/>
  <c r="S46" i="4"/>
  <c r="R46" i="4"/>
  <c r="Q46" i="4"/>
  <c r="O46" i="4"/>
  <c r="N46" i="4"/>
  <c r="M46" i="4"/>
  <c r="L46" i="4"/>
  <c r="K46" i="4"/>
  <c r="J46" i="4"/>
  <c r="U45" i="4"/>
  <c r="T45" i="4"/>
  <c r="S45" i="4"/>
  <c r="R45" i="4"/>
  <c r="Q45" i="4"/>
  <c r="V45" i="4" s="1"/>
  <c r="O45" i="4"/>
  <c r="N45" i="4"/>
  <c r="M45" i="4"/>
  <c r="L45" i="4"/>
  <c r="K45" i="4"/>
  <c r="P45" i="4" s="1"/>
  <c r="J45" i="4"/>
  <c r="U44" i="4"/>
  <c r="T44" i="4"/>
  <c r="S44" i="4"/>
  <c r="R44" i="4"/>
  <c r="Q44" i="4"/>
  <c r="O44" i="4"/>
  <c r="N44" i="4"/>
  <c r="M44" i="4"/>
  <c r="L44" i="4"/>
  <c r="K44" i="4"/>
  <c r="J44" i="4"/>
  <c r="U43" i="4"/>
  <c r="T43" i="4"/>
  <c r="S43" i="4"/>
  <c r="R43" i="4"/>
  <c r="Q43" i="4"/>
  <c r="V43" i="4" s="1"/>
  <c r="O43" i="4"/>
  <c r="N43" i="4"/>
  <c r="M43" i="4"/>
  <c r="L43" i="4"/>
  <c r="K43" i="4"/>
  <c r="P43" i="4" s="1"/>
  <c r="J43" i="4"/>
  <c r="U42" i="4"/>
  <c r="T42" i="4"/>
  <c r="S42" i="4"/>
  <c r="R42" i="4"/>
  <c r="Q42" i="4"/>
  <c r="O42" i="4"/>
  <c r="N42" i="4"/>
  <c r="M42" i="4"/>
  <c r="L42" i="4"/>
  <c r="K42" i="4"/>
  <c r="J42" i="4"/>
  <c r="U41" i="4"/>
  <c r="T41" i="4"/>
  <c r="S41" i="4"/>
  <c r="R41" i="4"/>
  <c r="Q41" i="4"/>
  <c r="V41" i="4" s="1"/>
  <c r="O41" i="4"/>
  <c r="N41" i="4"/>
  <c r="M41" i="4"/>
  <c r="L41" i="4"/>
  <c r="K41" i="4"/>
  <c r="P41" i="4" s="1"/>
  <c r="J41" i="4"/>
  <c r="U40" i="4"/>
  <c r="T40" i="4"/>
  <c r="S40" i="4"/>
  <c r="R40" i="4"/>
  <c r="Q40" i="4"/>
  <c r="O40" i="4"/>
  <c r="N40" i="4"/>
  <c r="M40" i="4"/>
  <c r="L40" i="4"/>
  <c r="K40" i="4"/>
  <c r="J40" i="4"/>
  <c r="U39" i="4"/>
  <c r="T39" i="4"/>
  <c r="S39" i="4"/>
  <c r="R39" i="4"/>
  <c r="Q39" i="4"/>
  <c r="V39" i="4" s="1"/>
  <c r="O39" i="4"/>
  <c r="N39" i="4"/>
  <c r="M39" i="4"/>
  <c r="L39" i="4"/>
  <c r="K39" i="4"/>
  <c r="P39" i="4" s="1"/>
  <c r="J39" i="4"/>
  <c r="U38" i="4"/>
  <c r="T38" i="4"/>
  <c r="S38" i="4"/>
  <c r="R38" i="4"/>
  <c r="Q38" i="4"/>
  <c r="O38" i="4"/>
  <c r="N38" i="4"/>
  <c r="M38" i="4"/>
  <c r="L38" i="4"/>
  <c r="K38" i="4"/>
  <c r="J38" i="4"/>
  <c r="U37" i="4"/>
  <c r="T37" i="4"/>
  <c r="S37" i="4"/>
  <c r="R37" i="4"/>
  <c r="Q37" i="4"/>
  <c r="V37" i="4" s="1"/>
  <c r="O37" i="4"/>
  <c r="N37" i="4"/>
  <c r="M37" i="4"/>
  <c r="L37" i="4"/>
  <c r="K37" i="4"/>
  <c r="P37" i="4" s="1"/>
  <c r="J37" i="4"/>
  <c r="U36" i="4"/>
  <c r="T36" i="4"/>
  <c r="S36" i="4"/>
  <c r="R36" i="4"/>
  <c r="Q36" i="4"/>
  <c r="O36" i="4"/>
  <c r="N36" i="4"/>
  <c r="M36" i="4"/>
  <c r="L36" i="4"/>
  <c r="K36" i="4"/>
  <c r="J36" i="4"/>
  <c r="U35" i="4"/>
  <c r="T35" i="4"/>
  <c r="S35" i="4"/>
  <c r="R35" i="4"/>
  <c r="Q35" i="4"/>
  <c r="V35" i="4" s="1"/>
  <c r="O35" i="4"/>
  <c r="N35" i="4"/>
  <c r="M35" i="4"/>
  <c r="L35" i="4"/>
  <c r="K35" i="4"/>
  <c r="P35" i="4" s="1"/>
  <c r="J35" i="4"/>
  <c r="U34" i="4"/>
  <c r="T34" i="4"/>
  <c r="S34" i="4"/>
  <c r="R34" i="4"/>
  <c r="Q34" i="4"/>
  <c r="O34" i="4"/>
  <c r="N34" i="4"/>
  <c r="M34" i="4"/>
  <c r="L34" i="4"/>
  <c r="K34" i="4"/>
  <c r="J34" i="4"/>
  <c r="U33" i="4"/>
  <c r="T33" i="4"/>
  <c r="S33" i="4"/>
  <c r="R33" i="4"/>
  <c r="Q33" i="4"/>
  <c r="V33" i="4" s="1"/>
  <c r="O33" i="4"/>
  <c r="N33" i="4"/>
  <c r="M33" i="4"/>
  <c r="L33" i="4"/>
  <c r="K33" i="4"/>
  <c r="P33" i="4" s="1"/>
  <c r="J33" i="4"/>
  <c r="U32" i="4"/>
  <c r="T32" i="4"/>
  <c r="S32" i="4"/>
  <c r="R32" i="4"/>
  <c r="Q32" i="4"/>
  <c r="O32" i="4"/>
  <c r="N32" i="4"/>
  <c r="M32" i="4"/>
  <c r="L32" i="4"/>
  <c r="K32" i="4"/>
  <c r="J32" i="4"/>
  <c r="U31" i="4"/>
  <c r="T31" i="4"/>
  <c r="S31" i="4"/>
  <c r="R31" i="4"/>
  <c r="Q31" i="4"/>
  <c r="V31" i="4" s="1"/>
  <c r="O31" i="4"/>
  <c r="N31" i="4"/>
  <c r="M31" i="4"/>
  <c r="L31" i="4"/>
  <c r="K31" i="4"/>
  <c r="P31" i="4" s="1"/>
  <c r="J31" i="4"/>
  <c r="U30" i="4"/>
  <c r="T30" i="4"/>
  <c r="S30" i="4"/>
  <c r="R30" i="4"/>
  <c r="Q30" i="4"/>
  <c r="O30" i="4"/>
  <c r="N30" i="4"/>
  <c r="M30" i="4"/>
  <c r="L30" i="4"/>
  <c r="K30" i="4"/>
  <c r="J30" i="4"/>
  <c r="U29" i="4"/>
  <c r="T29" i="4"/>
  <c r="S29" i="4"/>
  <c r="R29" i="4"/>
  <c r="Q29" i="4"/>
  <c r="V29" i="4" s="1"/>
  <c r="O29" i="4"/>
  <c r="N29" i="4"/>
  <c r="M29" i="4"/>
  <c r="L29" i="4"/>
  <c r="K29" i="4"/>
  <c r="P29" i="4" s="1"/>
  <c r="J29" i="4"/>
  <c r="U28" i="4"/>
  <c r="T28" i="4"/>
  <c r="S28" i="4"/>
  <c r="R28" i="4"/>
  <c r="Q28" i="4"/>
  <c r="O28" i="4"/>
  <c r="N28" i="4"/>
  <c r="M28" i="4"/>
  <c r="L28" i="4"/>
  <c r="K28" i="4"/>
  <c r="J28" i="4"/>
  <c r="U27" i="4"/>
  <c r="T27" i="4"/>
  <c r="S27" i="4"/>
  <c r="R27" i="4"/>
  <c r="Q27" i="4"/>
  <c r="V27" i="4" s="1"/>
  <c r="O27" i="4"/>
  <c r="N27" i="4"/>
  <c r="M27" i="4"/>
  <c r="L27" i="4"/>
  <c r="K27" i="4"/>
  <c r="P27" i="4" s="1"/>
  <c r="J27" i="4"/>
  <c r="U26" i="4"/>
  <c r="T26" i="4"/>
  <c r="S26" i="4"/>
  <c r="R26" i="4"/>
  <c r="Q26" i="4"/>
  <c r="O26" i="4"/>
  <c r="N26" i="4"/>
  <c r="M26" i="4"/>
  <c r="L26" i="4"/>
  <c r="K26" i="4"/>
  <c r="J26" i="4"/>
  <c r="U25" i="4"/>
  <c r="T25" i="4"/>
  <c r="S25" i="4"/>
  <c r="R25" i="4"/>
  <c r="Q25" i="4"/>
  <c r="V25" i="4" s="1"/>
  <c r="O25" i="4"/>
  <c r="N25" i="4"/>
  <c r="M25" i="4"/>
  <c r="L25" i="4"/>
  <c r="K25" i="4"/>
  <c r="P25" i="4" s="1"/>
  <c r="J25" i="4"/>
  <c r="U24" i="4"/>
  <c r="T24" i="4"/>
  <c r="S24" i="4"/>
  <c r="R24" i="4"/>
  <c r="Q24" i="4"/>
  <c r="O24" i="4"/>
  <c r="N24" i="4"/>
  <c r="M24" i="4"/>
  <c r="L24" i="4"/>
  <c r="K24" i="4"/>
  <c r="J24" i="4"/>
  <c r="U23" i="4"/>
  <c r="T23" i="4"/>
  <c r="S23" i="4"/>
  <c r="R23" i="4"/>
  <c r="Q23" i="4"/>
  <c r="V23" i="4" s="1"/>
  <c r="O23" i="4"/>
  <c r="N23" i="4"/>
  <c r="M23" i="4"/>
  <c r="L23" i="4"/>
  <c r="K23" i="4"/>
  <c r="P23" i="4" s="1"/>
  <c r="J23" i="4"/>
  <c r="U22" i="4"/>
  <c r="T22" i="4"/>
  <c r="S22" i="4"/>
  <c r="R22" i="4"/>
  <c r="Q22" i="4"/>
  <c r="O22" i="4"/>
  <c r="N22" i="4"/>
  <c r="M22" i="4"/>
  <c r="L22" i="4"/>
  <c r="K22" i="4"/>
  <c r="J22" i="4"/>
  <c r="U21" i="4"/>
  <c r="T21" i="4"/>
  <c r="S21" i="4"/>
  <c r="R21" i="4"/>
  <c r="Q21" i="4"/>
  <c r="V21" i="4" s="1"/>
  <c r="O21" i="4"/>
  <c r="N21" i="4"/>
  <c r="M21" i="4"/>
  <c r="L21" i="4"/>
  <c r="K21" i="4"/>
  <c r="P21" i="4" s="1"/>
  <c r="J21" i="4"/>
  <c r="U20" i="4"/>
  <c r="T20" i="4"/>
  <c r="S20" i="4"/>
  <c r="R20" i="4"/>
  <c r="Q20" i="4"/>
  <c r="O20" i="4"/>
  <c r="N20" i="4"/>
  <c r="M20" i="4"/>
  <c r="L20" i="4"/>
  <c r="K20" i="4"/>
  <c r="J20" i="4"/>
  <c r="U19" i="4"/>
  <c r="T19" i="4"/>
  <c r="S19" i="4"/>
  <c r="R19" i="4"/>
  <c r="Q19" i="4"/>
  <c r="V19" i="4" s="1"/>
  <c r="O19" i="4"/>
  <c r="N19" i="4"/>
  <c r="M19" i="4"/>
  <c r="L19" i="4"/>
  <c r="K19" i="4"/>
  <c r="P19" i="4" s="1"/>
  <c r="J19" i="4"/>
  <c r="U18" i="4"/>
  <c r="T18" i="4"/>
  <c r="S18" i="4"/>
  <c r="R18" i="4"/>
  <c r="Q18" i="4"/>
  <c r="O18" i="4"/>
  <c r="N18" i="4"/>
  <c r="M18" i="4"/>
  <c r="L18" i="4"/>
  <c r="K18" i="4"/>
  <c r="J18" i="4"/>
  <c r="U17" i="4"/>
  <c r="T17" i="4"/>
  <c r="S17" i="4"/>
  <c r="R17" i="4"/>
  <c r="Q17" i="4"/>
  <c r="V17" i="4" s="1"/>
  <c r="O17" i="4"/>
  <c r="N17" i="4"/>
  <c r="M17" i="4"/>
  <c r="L17" i="4"/>
  <c r="K17" i="4"/>
  <c r="P17" i="4" s="1"/>
  <c r="J17" i="4"/>
  <c r="U16" i="4"/>
  <c r="T16" i="4"/>
  <c r="S16" i="4"/>
  <c r="R16" i="4"/>
  <c r="Q16" i="4"/>
  <c r="O16" i="4"/>
  <c r="N16" i="4"/>
  <c r="M16" i="4"/>
  <c r="L16" i="4"/>
  <c r="K16" i="4"/>
  <c r="J16" i="4"/>
  <c r="U15" i="4"/>
  <c r="T15" i="4"/>
  <c r="S15" i="4"/>
  <c r="R15" i="4"/>
  <c r="Q15" i="4"/>
  <c r="V15" i="4" s="1"/>
  <c r="O15" i="4"/>
  <c r="N15" i="4"/>
  <c r="M15" i="4"/>
  <c r="L15" i="4"/>
  <c r="K15" i="4"/>
  <c r="P15" i="4" s="1"/>
  <c r="J15" i="4"/>
  <c r="U14" i="4"/>
  <c r="T14" i="4"/>
  <c r="S14" i="4"/>
  <c r="R14" i="4"/>
  <c r="Q14" i="4"/>
  <c r="O14" i="4"/>
  <c r="N14" i="4"/>
  <c r="M14" i="4"/>
  <c r="L14" i="4"/>
  <c r="K14" i="4"/>
  <c r="J14" i="4"/>
  <c r="U13" i="4"/>
  <c r="T13" i="4"/>
  <c r="S13" i="4"/>
  <c r="R13" i="4"/>
  <c r="Q13" i="4"/>
  <c r="V13" i="4" s="1"/>
  <c r="O13" i="4"/>
  <c r="N13" i="4"/>
  <c r="M13" i="4"/>
  <c r="L13" i="4"/>
  <c r="K13" i="4"/>
  <c r="J13" i="4"/>
  <c r="U12" i="4"/>
  <c r="T12" i="4"/>
  <c r="S12" i="4"/>
  <c r="R12" i="4"/>
  <c r="Q12" i="4"/>
  <c r="O12" i="4"/>
  <c r="N12" i="4"/>
  <c r="M12" i="4"/>
  <c r="L12" i="4"/>
  <c r="K12" i="4"/>
  <c r="J12" i="4"/>
  <c r="U11" i="4"/>
  <c r="T11" i="4"/>
  <c r="S11" i="4"/>
  <c r="R11" i="4"/>
  <c r="Q11" i="4"/>
  <c r="V11" i="4" s="1"/>
  <c r="O11" i="4"/>
  <c r="N11" i="4"/>
  <c r="M11" i="4"/>
  <c r="L11" i="4"/>
  <c r="K11" i="4"/>
  <c r="P11" i="4" s="1"/>
  <c r="J11" i="4"/>
  <c r="U10" i="4"/>
  <c r="T10" i="4"/>
  <c r="S10" i="4"/>
  <c r="R10" i="4"/>
  <c r="Q10" i="4"/>
  <c r="O10" i="4"/>
  <c r="N10" i="4"/>
  <c r="M10" i="4"/>
  <c r="L10" i="4"/>
  <c r="K10" i="4"/>
  <c r="J10" i="4"/>
  <c r="U9" i="4"/>
  <c r="T9" i="4"/>
  <c r="S9" i="4"/>
  <c r="R9" i="4"/>
  <c r="Q9" i="4"/>
  <c r="V9" i="4" s="1"/>
  <c r="O9" i="4"/>
  <c r="N9" i="4"/>
  <c r="M9" i="4"/>
  <c r="L9" i="4"/>
  <c r="K9" i="4"/>
  <c r="P9" i="4" s="1"/>
  <c r="J9" i="4"/>
  <c r="U8" i="4"/>
  <c r="T8" i="4"/>
  <c r="S8" i="4"/>
  <c r="R8" i="4"/>
  <c r="Q8" i="4"/>
  <c r="O8" i="4"/>
  <c r="N8" i="4"/>
  <c r="M8" i="4"/>
  <c r="L8" i="4"/>
  <c r="K8" i="4"/>
  <c r="J8" i="4"/>
  <c r="U7" i="4"/>
  <c r="T7" i="4"/>
  <c r="S7" i="4"/>
  <c r="R7" i="4"/>
  <c r="Q7" i="4"/>
  <c r="V7" i="4" s="1"/>
  <c r="O7" i="4"/>
  <c r="N7" i="4"/>
  <c r="M7" i="4"/>
  <c r="L7" i="4"/>
  <c r="K7" i="4"/>
  <c r="P7" i="4" s="1"/>
  <c r="J7" i="4"/>
  <c r="U6" i="4"/>
  <c r="T6" i="4"/>
  <c r="S6" i="4"/>
  <c r="R6" i="4"/>
  <c r="Q6" i="4"/>
  <c r="O6" i="4"/>
  <c r="N6" i="4"/>
  <c r="M6" i="4"/>
  <c r="L6" i="4"/>
  <c r="K6" i="4"/>
  <c r="P6" i="4" s="1"/>
  <c r="J6" i="4"/>
  <c r="U4" i="4"/>
  <c r="T4" i="4"/>
  <c r="S4" i="4"/>
  <c r="R4" i="4"/>
  <c r="Q4" i="4"/>
  <c r="V4" i="4" s="1"/>
  <c r="O4" i="4"/>
  <c r="N4" i="4"/>
  <c r="M4" i="4"/>
  <c r="L4" i="4"/>
  <c r="K4" i="4"/>
  <c r="P4" i="4" s="1"/>
  <c r="P1" i="4" s="1"/>
  <c r="I4" i="4"/>
  <c r="H4" i="4"/>
  <c r="G4" i="4"/>
  <c r="F4" i="4"/>
  <c r="E4" i="4"/>
  <c r="J4" i="4" s="1"/>
  <c r="O1" i="4"/>
  <c r="N1" i="4"/>
  <c r="M1" i="4"/>
  <c r="L1" i="4"/>
  <c r="K1" i="4"/>
  <c r="U15" i="6"/>
  <c r="T15" i="6"/>
  <c r="S15" i="6"/>
  <c r="R15" i="6"/>
  <c r="Q15" i="6"/>
  <c r="O15" i="6"/>
  <c r="N15" i="6"/>
  <c r="M15" i="6"/>
  <c r="L15" i="6"/>
  <c r="K15" i="6"/>
  <c r="J15" i="6"/>
  <c r="U14" i="6"/>
  <c r="T14" i="6"/>
  <c r="S14" i="6"/>
  <c r="R14" i="6"/>
  <c r="Q14" i="6"/>
  <c r="O14" i="6"/>
  <c r="N14" i="6"/>
  <c r="M14" i="6"/>
  <c r="L14" i="6"/>
  <c r="K14" i="6"/>
  <c r="J14" i="6"/>
  <c r="U13" i="6"/>
  <c r="T13" i="6"/>
  <c r="S13" i="6"/>
  <c r="R13" i="6"/>
  <c r="Q13" i="6"/>
  <c r="O13" i="6"/>
  <c r="N13" i="6"/>
  <c r="M13" i="6"/>
  <c r="L13" i="6"/>
  <c r="K13" i="6"/>
  <c r="J13" i="6"/>
  <c r="U12" i="6"/>
  <c r="T12" i="6"/>
  <c r="S12" i="6"/>
  <c r="R12" i="6"/>
  <c r="Q12" i="6"/>
  <c r="O12" i="6"/>
  <c r="N12" i="6"/>
  <c r="M12" i="6"/>
  <c r="L12" i="6"/>
  <c r="K12" i="6"/>
  <c r="J12" i="6"/>
  <c r="U11" i="6"/>
  <c r="T11" i="6"/>
  <c r="S11" i="6"/>
  <c r="R11" i="6"/>
  <c r="Q11" i="6"/>
  <c r="O11" i="6"/>
  <c r="N11" i="6"/>
  <c r="M11" i="6"/>
  <c r="L11" i="6"/>
  <c r="K11" i="6"/>
  <c r="J11" i="6"/>
  <c r="U10" i="6"/>
  <c r="T10" i="6"/>
  <c r="S10" i="6"/>
  <c r="R10" i="6"/>
  <c r="Q10" i="6"/>
  <c r="O10" i="6"/>
  <c r="N10" i="6"/>
  <c r="M10" i="6"/>
  <c r="L10" i="6"/>
  <c r="K10" i="6"/>
  <c r="J10" i="6"/>
  <c r="U9" i="6"/>
  <c r="T9" i="6"/>
  <c r="S9" i="6"/>
  <c r="R9" i="6"/>
  <c r="Q9" i="6"/>
  <c r="O9" i="6"/>
  <c r="N9" i="6"/>
  <c r="M9" i="6"/>
  <c r="L9" i="6"/>
  <c r="K9" i="6"/>
  <c r="J9" i="6"/>
  <c r="V11" i="6" l="1"/>
  <c r="V6" i="4"/>
  <c r="V12" i="4"/>
  <c r="V46" i="4"/>
  <c r="V48" i="4"/>
  <c r="V52" i="4"/>
  <c r="V54" i="4"/>
  <c r="V56" i="4"/>
  <c r="V58" i="4"/>
  <c r="V60" i="4"/>
  <c r="V62" i="4"/>
  <c r="V64" i="4"/>
  <c r="V66" i="4"/>
  <c r="P9" i="6"/>
  <c r="P10" i="6"/>
  <c r="P11" i="6"/>
  <c r="P12" i="6"/>
  <c r="V13" i="6"/>
  <c r="P14" i="6"/>
  <c r="P8" i="4"/>
  <c r="P10" i="4"/>
  <c r="P12" i="4"/>
  <c r="P13" i="4"/>
  <c r="P14" i="4"/>
  <c r="P16" i="4"/>
  <c r="P18" i="4"/>
  <c r="P20" i="4"/>
  <c r="P22" i="4"/>
  <c r="P24" i="4"/>
  <c r="P26" i="4"/>
  <c r="P28" i="4"/>
  <c r="P30" i="4"/>
  <c r="P32" i="4"/>
  <c r="P34" i="4"/>
  <c r="P36" i="4"/>
  <c r="P38" i="4"/>
  <c r="P40" i="4"/>
  <c r="P42" i="4"/>
  <c r="P44" i="4"/>
  <c r="P46" i="4"/>
  <c r="P48" i="4"/>
  <c r="P49" i="4"/>
  <c r="P50" i="4"/>
  <c r="P52" i="4"/>
  <c r="P53" i="4"/>
  <c r="P54" i="4"/>
  <c r="P55" i="4"/>
  <c r="P57" i="4"/>
  <c r="P59" i="4"/>
  <c r="P61" i="4"/>
  <c r="P63" i="4"/>
  <c r="P65" i="4"/>
  <c r="V91" i="4"/>
  <c r="P97" i="4"/>
  <c r="V98" i="4"/>
  <c r="P99" i="4"/>
  <c r="V100" i="4"/>
  <c r="P101" i="4"/>
  <c r="V102" i="4"/>
  <c r="P103" i="4"/>
  <c r="V9" i="6"/>
  <c r="V10" i="6"/>
  <c r="V12" i="6"/>
  <c r="P13" i="6"/>
  <c r="V14" i="6"/>
  <c r="P15" i="6"/>
  <c r="V8" i="4"/>
  <c r="V10" i="4"/>
  <c r="V14" i="4"/>
  <c r="V16" i="4"/>
  <c r="V18" i="4"/>
  <c r="V20" i="4"/>
  <c r="V22" i="4"/>
  <c r="V24" i="4"/>
  <c r="V26" i="4"/>
  <c r="V28" i="4"/>
  <c r="V30" i="4"/>
  <c r="V32" i="4"/>
  <c r="V34" i="4"/>
  <c r="V36" i="4"/>
  <c r="V38" i="4"/>
  <c r="V40" i="4"/>
  <c r="V42" i="4"/>
  <c r="V44" i="4"/>
  <c r="V50" i="4"/>
  <c r="P86" i="4"/>
  <c r="P90" i="4"/>
  <c r="O44" i="5"/>
  <c r="M44" i="5"/>
  <c r="P44" i="5"/>
  <c r="N44" i="5"/>
  <c r="L44" i="5"/>
  <c r="U8" i="6"/>
  <c r="T8" i="6"/>
  <c r="S8" i="6"/>
  <c r="R8" i="6"/>
  <c r="Q8" i="6"/>
  <c r="O8" i="6"/>
  <c r="N8" i="6"/>
  <c r="M8" i="6"/>
  <c r="L8" i="6"/>
  <c r="K8" i="6"/>
  <c r="J8" i="6"/>
  <c r="U7" i="6"/>
  <c r="T7" i="6"/>
  <c r="S7" i="6"/>
  <c r="R7" i="6"/>
  <c r="Q7" i="6"/>
  <c r="O7" i="6"/>
  <c r="N7" i="6"/>
  <c r="M7" i="6"/>
  <c r="L7" i="6"/>
  <c r="K7" i="6"/>
  <c r="J7" i="6"/>
  <c r="U6" i="6"/>
  <c r="T6" i="6"/>
  <c r="S6" i="6"/>
  <c r="R6" i="6"/>
  <c r="Q6" i="6"/>
  <c r="O6" i="6"/>
  <c r="N6" i="6"/>
  <c r="M6" i="6"/>
  <c r="L6" i="6"/>
  <c r="K6" i="6"/>
  <c r="J6" i="6"/>
  <c r="U4" i="6"/>
  <c r="T4" i="6"/>
  <c r="S4" i="6"/>
  <c r="R4" i="6"/>
  <c r="Q4" i="6"/>
  <c r="V4" i="6" s="1"/>
  <c r="O4" i="6"/>
  <c r="N4" i="6"/>
  <c r="M4" i="6"/>
  <c r="L4" i="6"/>
  <c r="K4" i="6"/>
  <c r="P4" i="6" s="1"/>
  <c r="I4" i="6"/>
  <c r="H4" i="6"/>
  <c r="G4" i="6"/>
  <c r="F4" i="6"/>
  <c r="E4" i="6"/>
  <c r="O1" i="6"/>
  <c r="N1" i="6"/>
  <c r="M1" i="6"/>
  <c r="L1" i="6"/>
  <c r="K1" i="6"/>
  <c r="V69" i="5"/>
  <c r="U69" i="5"/>
  <c r="T69" i="5"/>
  <c r="S69" i="5"/>
  <c r="R69" i="5"/>
  <c r="K69" i="5"/>
  <c r="V68" i="5"/>
  <c r="U68" i="5"/>
  <c r="T68" i="5"/>
  <c r="S68" i="5"/>
  <c r="R68" i="5"/>
  <c r="K68" i="5"/>
  <c r="V67" i="5"/>
  <c r="U67" i="5"/>
  <c r="T67" i="5"/>
  <c r="S67" i="5"/>
  <c r="R67" i="5"/>
  <c r="K67" i="5"/>
  <c r="V66" i="5"/>
  <c r="U66" i="5"/>
  <c r="T66" i="5"/>
  <c r="S66" i="5"/>
  <c r="R66" i="5"/>
  <c r="K66" i="5"/>
  <c r="V65" i="5"/>
  <c r="U65" i="5"/>
  <c r="T65" i="5"/>
  <c r="S65" i="5"/>
  <c r="R65" i="5"/>
  <c r="K65" i="5"/>
  <c r="V64" i="5"/>
  <c r="U64" i="5"/>
  <c r="T64" i="5"/>
  <c r="S64" i="5"/>
  <c r="R64" i="5"/>
  <c r="K64" i="5"/>
  <c r="V63" i="5"/>
  <c r="U63" i="5"/>
  <c r="T63" i="5"/>
  <c r="S63" i="5"/>
  <c r="R63" i="5"/>
  <c r="K63" i="5"/>
  <c r="V62" i="5"/>
  <c r="U62" i="5"/>
  <c r="T62" i="5"/>
  <c r="S62" i="5"/>
  <c r="R62" i="5"/>
  <c r="K62" i="5"/>
  <c r="V61" i="5"/>
  <c r="U61" i="5"/>
  <c r="T61" i="5"/>
  <c r="S61" i="5"/>
  <c r="R61" i="5"/>
  <c r="K61" i="5"/>
  <c r="V60" i="5"/>
  <c r="U60" i="5"/>
  <c r="T60" i="5"/>
  <c r="S60" i="5"/>
  <c r="R60" i="5"/>
  <c r="K60" i="5"/>
  <c r="V59" i="5"/>
  <c r="U59" i="5"/>
  <c r="T59" i="5"/>
  <c r="S59" i="5"/>
  <c r="R59" i="5"/>
  <c r="K59" i="5"/>
  <c r="V58" i="5"/>
  <c r="U58" i="5"/>
  <c r="T58" i="5"/>
  <c r="S58" i="5"/>
  <c r="R58" i="5"/>
  <c r="K58" i="5"/>
  <c r="V57" i="5"/>
  <c r="U57" i="5"/>
  <c r="T57" i="5"/>
  <c r="S57" i="5"/>
  <c r="R57" i="5"/>
  <c r="K57" i="5"/>
  <c r="V56" i="5"/>
  <c r="U56" i="5"/>
  <c r="T56" i="5"/>
  <c r="S56" i="5"/>
  <c r="R56" i="5"/>
  <c r="K56" i="5"/>
  <c r="V55" i="5"/>
  <c r="U55" i="5"/>
  <c r="T55" i="5"/>
  <c r="S55" i="5"/>
  <c r="R55" i="5"/>
  <c r="K55" i="5"/>
  <c r="V54" i="5"/>
  <c r="U54" i="5"/>
  <c r="T54" i="5"/>
  <c r="S54" i="5"/>
  <c r="R54" i="5"/>
  <c r="K54" i="5"/>
  <c r="V53" i="5"/>
  <c r="U53" i="5"/>
  <c r="T53" i="5"/>
  <c r="S53" i="5"/>
  <c r="R53" i="5"/>
  <c r="K53" i="5"/>
  <c r="V52" i="5"/>
  <c r="U52" i="5"/>
  <c r="T52" i="5"/>
  <c r="S52" i="5"/>
  <c r="R52" i="5"/>
  <c r="K52" i="5"/>
  <c r="V51" i="5"/>
  <c r="U51" i="5"/>
  <c r="T51" i="5"/>
  <c r="S51" i="5"/>
  <c r="R51" i="5"/>
  <c r="K51" i="5"/>
  <c r="V50" i="5"/>
  <c r="U50" i="5"/>
  <c r="T50" i="5"/>
  <c r="S50" i="5"/>
  <c r="R50" i="5"/>
  <c r="K50" i="5"/>
  <c r="V49" i="5"/>
  <c r="U49" i="5"/>
  <c r="T49" i="5"/>
  <c r="S49" i="5"/>
  <c r="R49" i="5"/>
  <c r="K49" i="5"/>
  <c r="V48" i="5"/>
  <c r="U48" i="5"/>
  <c r="T48" i="5"/>
  <c r="S48" i="5"/>
  <c r="R48" i="5"/>
  <c r="K48" i="5"/>
  <c r="V47" i="5"/>
  <c r="U47" i="5"/>
  <c r="T47" i="5"/>
  <c r="S47" i="5"/>
  <c r="R47" i="5"/>
  <c r="K47" i="5"/>
  <c r="V46" i="5"/>
  <c r="U46" i="5"/>
  <c r="T46" i="5"/>
  <c r="S46" i="5"/>
  <c r="R46" i="5"/>
  <c r="K46" i="5"/>
  <c r="V45" i="5"/>
  <c r="U45" i="5"/>
  <c r="T45" i="5"/>
  <c r="S45" i="5"/>
  <c r="R45" i="5"/>
  <c r="K45" i="5"/>
  <c r="V44" i="5"/>
  <c r="U44" i="5"/>
  <c r="T44" i="5"/>
  <c r="S44" i="5"/>
  <c r="R44" i="5"/>
  <c r="K44" i="5"/>
  <c r="V43" i="5"/>
  <c r="U43" i="5"/>
  <c r="T43" i="5"/>
  <c r="S43" i="5"/>
  <c r="R43" i="5"/>
  <c r="K43" i="5"/>
  <c r="V42" i="5"/>
  <c r="U42" i="5"/>
  <c r="T42" i="5"/>
  <c r="S42" i="5"/>
  <c r="R42" i="5"/>
  <c r="K42" i="5"/>
  <c r="V41" i="5"/>
  <c r="U41" i="5"/>
  <c r="T41" i="5"/>
  <c r="S41" i="5"/>
  <c r="R41" i="5"/>
  <c r="K41" i="5"/>
  <c r="V40" i="5"/>
  <c r="U40" i="5"/>
  <c r="T40" i="5"/>
  <c r="S40" i="5"/>
  <c r="R40" i="5"/>
  <c r="K40" i="5"/>
  <c r="V39" i="5"/>
  <c r="U39" i="5"/>
  <c r="T39" i="5"/>
  <c r="S39" i="5"/>
  <c r="R39" i="5"/>
  <c r="K39" i="5"/>
  <c r="V38" i="5"/>
  <c r="U38" i="5"/>
  <c r="T38" i="5"/>
  <c r="S38" i="5"/>
  <c r="R38" i="5"/>
  <c r="K38" i="5"/>
  <c r="V37" i="5"/>
  <c r="U37" i="5"/>
  <c r="T37" i="5"/>
  <c r="S37" i="5"/>
  <c r="R37" i="5"/>
  <c r="K37" i="5"/>
  <c r="V36" i="5"/>
  <c r="U36" i="5"/>
  <c r="T36" i="5"/>
  <c r="S36" i="5"/>
  <c r="R36" i="5"/>
  <c r="K36" i="5"/>
  <c r="V35" i="5"/>
  <c r="U35" i="5"/>
  <c r="T35" i="5"/>
  <c r="S35" i="5"/>
  <c r="R35" i="5"/>
  <c r="K35" i="5"/>
  <c r="V34" i="5"/>
  <c r="U34" i="5"/>
  <c r="T34" i="5"/>
  <c r="S34" i="5"/>
  <c r="R34" i="5"/>
  <c r="K34" i="5"/>
  <c r="V33" i="5"/>
  <c r="U33" i="5"/>
  <c r="T33" i="5"/>
  <c r="S33" i="5"/>
  <c r="R33" i="5"/>
  <c r="K33" i="5"/>
  <c r="V32" i="5"/>
  <c r="U32" i="5"/>
  <c r="T32" i="5"/>
  <c r="S32" i="5"/>
  <c r="R32" i="5"/>
  <c r="K32" i="5"/>
  <c r="V31" i="5"/>
  <c r="U31" i="5"/>
  <c r="T31" i="5"/>
  <c r="S31" i="5"/>
  <c r="R31" i="5"/>
  <c r="K31" i="5"/>
  <c r="V30" i="5"/>
  <c r="U30" i="5"/>
  <c r="T30" i="5"/>
  <c r="S30" i="5"/>
  <c r="R30" i="5"/>
  <c r="K30" i="5"/>
  <c r="V29" i="5"/>
  <c r="U29" i="5"/>
  <c r="T29" i="5"/>
  <c r="S29" i="5"/>
  <c r="R29" i="5"/>
  <c r="K29" i="5"/>
  <c r="V28" i="5"/>
  <c r="U28" i="5"/>
  <c r="T28" i="5"/>
  <c r="S28" i="5"/>
  <c r="R28" i="5"/>
  <c r="K28" i="5"/>
  <c r="V27" i="5"/>
  <c r="U27" i="5"/>
  <c r="T27" i="5"/>
  <c r="S27" i="5"/>
  <c r="R27" i="5"/>
  <c r="K27" i="5"/>
  <c r="V26" i="5"/>
  <c r="U26" i="5"/>
  <c r="T26" i="5"/>
  <c r="S26" i="5"/>
  <c r="R26" i="5"/>
  <c r="K26" i="5"/>
  <c r="V25" i="5"/>
  <c r="U25" i="5"/>
  <c r="T25" i="5"/>
  <c r="S25" i="5"/>
  <c r="R25" i="5"/>
  <c r="K25" i="5"/>
  <c r="V24" i="5"/>
  <c r="U24" i="5"/>
  <c r="T24" i="5"/>
  <c r="S24" i="5"/>
  <c r="R24" i="5"/>
  <c r="K24" i="5"/>
  <c r="V23" i="5"/>
  <c r="U23" i="5"/>
  <c r="T23" i="5"/>
  <c r="S23" i="5"/>
  <c r="R23" i="5"/>
  <c r="K23" i="5"/>
  <c r="V22" i="5"/>
  <c r="U22" i="5"/>
  <c r="T22" i="5"/>
  <c r="S22" i="5"/>
  <c r="R22" i="5"/>
  <c r="K22" i="5"/>
  <c r="V21" i="5"/>
  <c r="U21" i="5"/>
  <c r="T21" i="5"/>
  <c r="S21" i="5"/>
  <c r="R21" i="5"/>
  <c r="K21" i="5"/>
  <c r="V20" i="5"/>
  <c r="U20" i="5"/>
  <c r="T20" i="5"/>
  <c r="S20" i="5"/>
  <c r="R20" i="5"/>
  <c r="K20" i="5"/>
  <c r="V19" i="5"/>
  <c r="U19" i="5"/>
  <c r="T19" i="5"/>
  <c r="S19" i="5"/>
  <c r="R19" i="5"/>
  <c r="K19" i="5"/>
  <c r="V18" i="5"/>
  <c r="U18" i="5"/>
  <c r="T18" i="5"/>
  <c r="S18" i="5"/>
  <c r="R18" i="5"/>
  <c r="K18" i="5"/>
  <c r="V17" i="5"/>
  <c r="U17" i="5"/>
  <c r="T17" i="5"/>
  <c r="S17" i="5"/>
  <c r="R17" i="5"/>
  <c r="K17" i="5"/>
  <c r="V16" i="5"/>
  <c r="U16" i="5"/>
  <c r="T16" i="5"/>
  <c r="S16" i="5"/>
  <c r="R16" i="5"/>
  <c r="K16" i="5"/>
  <c r="V15" i="5"/>
  <c r="U15" i="5"/>
  <c r="T15" i="5"/>
  <c r="S15" i="5"/>
  <c r="R15" i="5"/>
  <c r="K15" i="5"/>
  <c r="V14" i="5"/>
  <c r="U14" i="5"/>
  <c r="T14" i="5"/>
  <c r="S14" i="5"/>
  <c r="R14" i="5"/>
  <c r="K14" i="5"/>
  <c r="V13" i="5"/>
  <c r="U13" i="5"/>
  <c r="T13" i="5"/>
  <c r="S13" i="5"/>
  <c r="R13" i="5"/>
  <c r="K13" i="5"/>
  <c r="V12" i="5"/>
  <c r="U12" i="5"/>
  <c r="T12" i="5"/>
  <c r="S12" i="5"/>
  <c r="R12" i="5"/>
  <c r="K12" i="5"/>
  <c r="V11" i="5"/>
  <c r="U11" i="5"/>
  <c r="T11" i="5"/>
  <c r="S11" i="5"/>
  <c r="R11" i="5"/>
  <c r="K11" i="5"/>
  <c r="V10" i="5"/>
  <c r="U10" i="5"/>
  <c r="T10" i="5"/>
  <c r="S10" i="5"/>
  <c r="R10" i="5"/>
  <c r="K10" i="5"/>
  <c r="V9" i="5"/>
  <c r="U9" i="5"/>
  <c r="T9" i="5"/>
  <c r="S9" i="5"/>
  <c r="R9" i="5"/>
  <c r="K9" i="5"/>
  <c r="V8" i="5"/>
  <c r="U8" i="5"/>
  <c r="T8" i="5"/>
  <c r="S8" i="5"/>
  <c r="R8" i="5"/>
  <c r="K8" i="5"/>
  <c r="V7" i="5"/>
  <c r="U7" i="5"/>
  <c r="T7" i="5"/>
  <c r="S7" i="5"/>
  <c r="R7" i="5"/>
  <c r="K7" i="5"/>
  <c r="V6" i="5"/>
  <c r="U6" i="5"/>
  <c r="T6" i="5"/>
  <c r="S6" i="5"/>
  <c r="R6" i="5"/>
  <c r="K6" i="5"/>
  <c r="P1" i="6" l="1"/>
  <c r="P6" i="6"/>
  <c r="P7" i="6"/>
  <c r="P8" i="6"/>
  <c r="J4" i="6"/>
  <c r="V6" i="6"/>
  <c r="V7" i="6"/>
  <c r="V8" i="6"/>
  <c r="Q60" i="5"/>
  <c r="Q61" i="5"/>
  <c r="Q62" i="5"/>
  <c r="Q63" i="5"/>
  <c r="Q64" i="5"/>
  <c r="Q65" i="5"/>
  <c r="Q66" i="5"/>
  <c r="Q67" i="5"/>
  <c r="Q68" i="5"/>
  <c r="Q69" i="5"/>
  <c r="Q59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24" i="5"/>
  <c r="Q2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Q26" i="5"/>
  <c r="W26" i="5"/>
  <c r="Q27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V4" i="5"/>
  <c r="U4" i="5"/>
  <c r="T4" i="5"/>
  <c r="S4" i="5"/>
  <c r="R4" i="5"/>
  <c r="P4" i="5"/>
  <c r="O4" i="5"/>
  <c r="N4" i="5"/>
  <c r="M4" i="5"/>
  <c r="L4" i="5"/>
  <c r="J4" i="5"/>
  <c r="I4" i="5"/>
  <c r="H4" i="5"/>
  <c r="G4" i="5"/>
  <c r="F4" i="5"/>
  <c r="K4" i="5" l="1"/>
  <c r="W4" i="5"/>
  <c r="Q4" i="5"/>
  <c r="L1" i="5"/>
  <c r="Q1" i="5"/>
  <c r="P1" i="5" s="1"/>
  <c r="O1" i="5" s="1"/>
  <c r="N1" i="5" s="1"/>
  <c r="M1" i="5" s="1"/>
  <c r="E101" i="2"/>
  <c r="D101" i="2"/>
  <c r="B101" i="2"/>
  <c r="A101" i="2"/>
  <c r="E100" i="2"/>
  <c r="D100" i="2"/>
  <c r="B100" i="2"/>
  <c r="A100" i="2"/>
  <c r="E99" i="2"/>
  <c r="D99" i="2"/>
  <c r="B99" i="2"/>
  <c r="A99" i="2"/>
  <c r="E98" i="2"/>
  <c r="D98" i="2"/>
  <c r="B98" i="2"/>
  <c r="A98" i="2"/>
  <c r="E97" i="2"/>
  <c r="D97" i="2"/>
  <c r="B97" i="2"/>
  <c r="A97" i="2"/>
  <c r="E96" i="2"/>
  <c r="D96" i="2"/>
  <c r="B96" i="2"/>
  <c r="A96" i="2"/>
  <c r="E95" i="2"/>
  <c r="D95" i="2"/>
  <c r="B95" i="2"/>
  <c r="A95" i="2"/>
  <c r="E94" i="2"/>
  <c r="D94" i="2"/>
  <c r="B94" i="2"/>
  <c r="A94" i="2"/>
  <c r="E93" i="2"/>
  <c r="D93" i="2"/>
  <c r="B93" i="2"/>
  <c r="A93" i="2"/>
  <c r="E92" i="2"/>
  <c r="D92" i="2"/>
  <c r="B92" i="2"/>
  <c r="A92" i="2"/>
  <c r="E91" i="2"/>
  <c r="D91" i="2"/>
  <c r="B91" i="2"/>
  <c r="A91" i="2"/>
  <c r="E90" i="2"/>
  <c r="D90" i="2"/>
  <c r="B90" i="2"/>
  <c r="A90" i="2"/>
  <c r="E89" i="2"/>
  <c r="D89" i="2"/>
  <c r="B89" i="2"/>
  <c r="A89" i="2"/>
  <c r="E88" i="2"/>
  <c r="D88" i="2"/>
  <c r="B88" i="2"/>
  <c r="A88" i="2"/>
  <c r="E87" i="2"/>
  <c r="D87" i="2"/>
  <c r="B87" i="2"/>
  <c r="A87" i="2"/>
  <c r="E86" i="2"/>
  <c r="D86" i="2"/>
  <c r="B86" i="2"/>
  <c r="A86" i="2"/>
  <c r="E85" i="2"/>
  <c r="D85" i="2"/>
  <c r="B85" i="2"/>
  <c r="A85" i="2"/>
  <c r="E84" i="2"/>
  <c r="D84" i="2"/>
  <c r="B84" i="2"/>
  <c r="A84" i="2"/>
  <c r="E83" i="2"/>
  <c r="D83" i="2"/>
  <c r="B83" i="2"/>
  <c r="A83" i="2"/>
  <c r="E82" i="2"/>
  <c r="D82" i="2"/>
  <c r="B82" i="2"/>
  <c r="A82" i="2"/>
  <c r="E81" i="2"/>
  <c r="D81" i="2"/>
  <c r="B81" i="2"/>
  <c r="A81" i="2"/>
  <c r="E80" i="2"/>
  <c r="D80" i="2"/>
  <c r="B80" i="2"/>
  <c r="A80" i="2"/>
  <c r="E79" i="2"/>
  <c r="D79" i="2"/>
  <c r="B79" i="2"/>
  <c r="A79" i="2"/>
  <c r="E78" i="2"/>
  <c r="D78" i="2"/>
  <c r="B78" i="2"/>
  <c r="A78" i="2"/>
  <c r="E77" i="2"/>
  <c r="D77" i="2"/>
  <c r="B77" i="2"/>
  <c r="A77" i="2"/>
  <c r="E76" i="2"/>
  <c r="D76" i="2"/>
  <c r="B76" i="2"/>
  <c r="A76" i="2"/>
  <c r="E75" i="2"/>
  <c r="D75" i="2"/>
  <c r="B75" i="2"/>
  <c r="A75" i="2"/>
  <c r="E74" i="2"/>
  <c r="D74" i="2"/>
  <c r="B74" i="2"/>
  <c r="A74" i="2"/>
  <c r="E73" i="2"/>
  <c r="D73" i="2"/>
  <c r="B73" i="2"/>
  <c r="A73" i="2"/>
  <c r="E72" i="2"/>
  <c r="D72" i="2"/>
  <c r="B72" i="2"/>
  <c r="A72" i="2"/>
  <c r="E71" i="2"/>
  <c r="D71" i="2"/>
  <c r="B71" i="2"/>
  <c r="A71" i="2"/>
  <c r="E70" i="2"/>
  <c r="D70" i="2"/>
  <c r="B70" i="2"/>
  <c r="A70" i="2"/>
  <c r="E69" i="2"/>
  <c r="D69" i="2"/>
  <c r="B69" i="2"/>
  <c r="A69" i="2"/>
  <c r="E68" i="2"/>
  <c r="D68" i="2"/>
  <c r="B68" i="2"/>
  <c r="A68" i="2"/>
  <c r="E67" i="2"/>
  <c r="D67" i="2"/>
  <c r="B67" i="2"/>
  <c r="A67" i="2"/>
  <c r="E66" i="2"/>
  <c r="D66" i="2"/>
  <c r="B66" i="2"/>
  <c r="A66" i="2"/>
  <c r="E65" i="2"/>
  <c r="D65" i="2"/>
  <c r="B65" i="2"/>
  <c r="A65" i="2"/>
  <c r="E64" i="2"/>
  <c r="D64" i="2"/>
  <c r="B64" i="2"/>
  <c r="A64" i="2"/>
  <c r="E63" i="2"/>
  <c r="D63" i="2"/>
  <c r="B63" i="2"/>
  <c r="A63" i="2"/>
  <c r="E62" i="2"/>
  <c r="D62" i="2"/>
  <c r="B62" i="2"/>
  <c r="A62" i="2"/>
  <c r="E61" i="2"/>
  <c r="D61" i="2"/>
  <c r="B61" i="2"/>
  <c r="A61" i="2"/>
  <c r="E60" i="2"/>
  <c r="D60" i="2"/>
  <c r="B60" i="2"/>
  <c r="A60" i="2"/>
  <c r="E59" i="2"/>
  <c r="D59" i="2"/>
  <c r="B59" i="2"/>
  <c r="A59" i="2"/>
  <c r="E58" i="2"/>
  <c r="D58" i="2"/>
  <c r="B58" i="2"/>
  <c r="A58" i="2"/>
  <c r="E57" i="2"/>
  <c r="D57" i="2"/>
  <c r="B57" i="2"/>
  <c r="A57" i="2"/>
  <c r="E56" i="2"/>
  <c r="D56" i="2"/>
  <c r="B56" i="2"/>
  <c r="A56" i="2"/>
  <c r="E55" i="2"/>
  <c r="D55" i="2"/>
  <c r="B55" i="2"/>
  <c r="A55" i="2"/>
  <c r="E54" i="2"/>
  <c r="D54" i="2"/>
  <c r="B54" i="2"/>
  <c r="A54" i="2"/>
  <c r="E53" i="2"/>
  <c r="D53" i="2"/>
  <c r="B53" i="2"/>
  <c r="A53" i="2"/>
  <c r="E52" i="2"/>
  <c r="D52" i="2"/>
  <c r="B52" i="2"/>
  <c r="A52" i="2"/>
  <c r="E51" i="2"/>
  <c r="D51" i="2"/>
  <c r="B51" i="2"/>
  <c r="A51" i="2"/>
  <c r="E50" i="2"/>
  <c r="D50" i="2"/>
  <c r="B50" i="2"/>
  <c r="A50" i="2"/>
  <c r="E49" i="2"/>
  <c r="D49" i="2"/>
  <c r="B49" i="2"/>
  <c r="A49" i="2"/>
  <c r="E48" i="2"/>
  <c r="D48" i="2"/>
  <c r="B48" i="2"/>
  <c r="A48" i="2"/>
  <c r="E47" i="2"/>
  <c r="D47" i="2"/>
  <c r="B47" i="2"/>
  <c r="A47" i="2"/>
  <c r="E46" i="2"/>
  <c r="D46" i="2"/>
  <c r="B46" i="2"/>
  <c r="A46" i="2"/>
  <c r="E45" i="2"/>
  <c r="D45" i="2"/>
  <c r="B45" i="2"/>
  <c r="A45" i="2"/>
  <c r="E44" i="2"/>
  <c r="D44" i="2"/>
  <c r="B44" i="2"/>
  <c r="A44" i="2"/>
  <c r="E43" i="2"/>
  <c r="D43" i="2"/>
  <c r="B43" i="2"/>
  <c r="A43" i="2"/>
  <c r="E42" i="2"/>
  <c r="D42" i="2"/>
  <c r="B42" i="2"/>
  <c r="A42" i="2"/>
  <c r="E41" i="2"/>
  <c r="D41" i="2"/>
  <c r="B41" i="2"/>
  <c r="A41" i="2"/>
  <c r="E40" i="2"/>
  <c r="D40" i="2"/>
  <c r="B40" i="2"/>
  <c r="A40" i="2"/>
  <c r="E39" i="2"/>
  <c r="D39" i="2"/>
  <c r="B39" i="2"/>
  <c r="A39" i="2"/>
  <c r="E38" i="2"/>
  <c r="D38" i="2"/>
  <c r="B38" i="2"/>
  <c r="A38" i="2"/>
  <c r="E37" i="2"/>
  <c r="D37" i="2"/>
  <c r="B37" i="2"/>
  <c r="A37" i="2"/>
  <c r="E36" i="2"/>
  <c r="D36" i="2"/>
  <c r="B36" i="2"/>
  <c r="A36" i="2"/>
  <c r="E35" i="2"/>
  <c r="D35" i="2"/>
  <c r="B35" i="2"/>
  <c r="A35" i="2"/>
  <c r="E34" i="2"/>
  <c r="D34" i="2"/>
  <c r="B34" i="2"/>
  <c r="A34" i="2"/>
  <c r="E33" i="2"/>
  <c r="D33" i="2"/>
  <c r="B33" i="2"/>
  <c r="A33" i="2"/>
  <c r="E32" i="2"/>
  <c r="D32" i="2"/>
  <c r="B32" i="2"/>
  <c r="A32" i="2"/>
  <c r="E31" i="2"/>
  <c r="D31" i="2"/>
  <c r="B31" i="2"/>
  <c r="A31" i="2"/>
  <c r="E30" i="2"/>
  <c r="D30" i="2"/>
  <c r="B30" i="2"/>
  <c r="A30" i="2"/>
  <c r="E29" i="2"/>
  <c r="D29" i="2"/>
  <c r="B29" i="2"/>
  <c r="A29" i="2"/>
  <c r="E28" i="2"/>
  <c r="D28" i="2"/>
  <c r="B28" i="2"/>
  <c r="A28" i="2"/>
  <c r="E27" i="2"/>
  <c r="D27" i="2"/>
  <c r="B27" i="2"/>
  <c r="A27" i="2"/>
  <c r="E26" i="2"/>
  <c r="D26" i="2"/>
  <c r="B26" i="2"/>
  <c r="A26" i="2"/>
  <c r="E25" i="2"/>
  <c r="D25" i="2"/>
  <c r="B25" i="2"/>
  <c r="A25" i="2"/>
  <c r="E24" i="2"/>
  <c r="D24" i="2"/>
  <c r="B24" i="2"/>
  <c r="A24" i="2"/>
  <c r="E23" i="2"/>
  <c r="D23" i="2"/>
  <c r="B23" i="2"/>
  <c r="A23" i="2"/>
  <c r="E22" i="2"/>
  <c r="D22" i="2"/>
  <c r="B22" i="2"/>
  <c r="A22" i="2"/>
  <c r="E21" i="2"/>
  <c r="D21" i="2"/>
  <c r="B21" i="2"/>
  <c r="A21" i="2"/>
  <c r="E20" i="2"/>
  <c r="D20" i="2"/>
  <c r="B20" i="2"/>
  <c r="A20" i="2"/>
  <c r="E19" i="2"/>
  <c r="D19" i="2"/>
  <c r="B19" i="2"/>
  <c r="A19" i="2"/>
  <c r="E18" i="2"/>
  <c r="D18" i="2"/>
  <c r="B18" i="2"/>
  <c r="A18" i="2"/>
  <c r="E17" i="2"/>
  <c r="D17" i="2"/>
  <c r="B17" i="2"/>
  <c r="A17" i="2"/>
  <c r="E16" i="2"/>
  <c r="D16" i="2"/>
  <c r="B16" i="2"/>
  <c r="A16" i="2"/>
  <c r="E15" i="2"/>
  <c r="D15" i="2"/>
  <c r="B15" i="2"/>
  <c r="A15" i="2"/>
  <c r="E14" i="2"/>
  <c r="D14" i="2"/>
  <c r="B14" i="2"/>
  <c r="A14" i="2"/>
  <c r="E13" i="2"/>
  <c r="D13" i="2"/>
  <c r="B13" i="2"/>
  <c r="A13" i="2"/>
  <c r="E12" i="2"/>
  <c r="D12" i="2"/>
  <c r="B12" i="2"/>
  <c r="A12" i="2"/>
  <c r="E11" i="2"/>
  <c r="D11" i="2"/>
  <c r="B11" i="2"/>
  <c r="A11" i="2"/>
  <c r="E10" i="2"/>
  <c r="D10" i="2"/>
  <c r="B10" i="2"/>
  <c r="A10" i="2"/>
  <c r="E9" i="2"/>
  <c r="D9" i="2"/>
  <c r="B9" i="2"/>
  <c r="A9" i="2"/>
  <c r="E8" i="2"/>
  <c r="D8" i="2"/>
  <c r="B8" i="2"/>
  <c r="A8" i="2"/>
  <c r="E7" i="2"/>
  <c r="D7" i="2"/>
  <c r="B7" i="2"/>
  <c r="A7" i="2"/>
  <c r="E6" i="2" l="1"/>
  <c r="D6" i="2"/>
  <c r="B6" i="2"/>
  <c r="A6" i="2"/>
  <c r="E5" i="2"/>
  <c r="D5" i="2"/>
  <c r="B5" i="2"/>
  <c r="A5" i="2"/>
  <c r="E4" i="2" l="1"/>
  <c r="D4" i="2"/>
  <c r="B4" i="2"/>
  <c r="A4" i="2"/>
  <c r="D2" i="2" l="1"/>
  <c r="U103" i="1" l="1"/>
  <c r="T103" i="1"/>
  <c r="S103" i="1"/>
  <c r="R103" i="1"/>
  <c r="Q103" i="1"/>
  <c r="V103" i="1" s="1"/>
  <c r="O103" i="1"/>
  <c r="N103" i="1"/>
  <c r="M103" i="1"/>
  <c r="L103" i="1"/>
  <c r="K103" i="1"/>
  <c r="P103" i="1" s="1"/>
  <c r="J103" i="1"/>
  <c r="C101" i="2" s="1"/>
  <c r="U102" i="1"/>
  <c r="T102" i="1"/>
  <c r="S102" i="1"/>
  <c r="R102" i="1"/>
  <c r="Q102" i="1"/>
  <c r="V102" i="1" s="1"/>
  <c r="O102" i="1"/>
  <c r="N102" i="1"/>
  <c r="M102" i="1"/>
  <c r="L102" i="1"/>
  <c r="K102" i="1"/>
  <c r="P102" i="1" s="1"/>
  <c r="J102" i="1"/>
  <c r="C100" i="2" s="1"/>
  <c r="U101" i="1"/>
  <c r="T101" i="1"/>
  <c r="S101" i="1"/>
  <c r="R101" i="1"/>
  <c r="Q101" i="1"/>
  <c r="V101" i="1" s="1"/>
  <c r="O101" i="1"/>
  <c r="N101" i="1"/>
  <c r="M101" i="1"/>
  <c r="L101" i="1"/>
  <c r="K101" i="1"/>
  <c r="P101" i="1" s="1"/>
  <c r="J101" i="1"/>
  <c r="C99" i="2" s="1"/>
  <c r="U100" i="1"/>
  <c r="T100" i="1"/>
  <c r="S100" i="1"/>
  <c r="R100" i="1"/>
  <c r="Q100" i="1"/>
  <c r="V100" i="1" s="1"/>
  <c r="O100" i="1"/>
  <c r="N100" i="1"/>
  <c r="M100" i="1"/>
  <c r="L100" i="1"/>
  <c r="K100" i="1"/>
  <c r="P100" i="1" s="1"/>
  <c r="J100" i="1"/>
  <c r="U99" i="1"/>
  <c r="T99" i="1"/>
  <c r="S99" i="1"/>
  <c r="R99" i="1"/>
  <c r="Q99" i="1"/>
  <c r="O99" i="1"/>
  <c r="N99" i="1"/>
  <c r="M99" i="1"/>
  <c r="L99" i="1"/>
  <c r="K99" i="1"/>
  <c r="P99" i="1" s="1"/>
  <c r="J99" i="1"/>
  <c r="C97" i="2" s="1"/>
  <c r="U98" i="1"/>
  <c r="T98" i="1"/>
  <c r="S98" i="1"/>
  <c r="R98" i="1"/>
  <c r="Q98" i="1"/>
  <c r="V98" i="1" s="1"/>
  <c r="O98" i="1"/>
  <c r="N98" i="1"/>
  <c r="M98" i="1"/>
  <c r="L98" i="1"/>
  <c r="K98" i="1"/>
  <c r="J98" i="1"/>
  <c r="U97" i="1"/>
  <c r="T97" i="1"/>
  <c r="S97" i="1"/>
  <c r="R97" i="1"/>
  <c r="Q97" i="1"/>
  <c r="O97" i="1"/>
  <c r="N97" i="1"/>
  <c r="M97" i="1"/>
  <c r="L97" i="1"/>
  <c r="K97" i="1"/>
  <c r="P97" i="1" s="1"/>
  <c r="J97" i="1"/>
  <c r="C95" i="2" s="1"/>
  <c r="G95" i="2" s="1"/>
  <c r="F95" i="2" s="1"/>
  <c r="F99" i="2" l="1"/>
  <c r="G99" i="2"/>
  <c r="F101" i="2"/>
  <c r="G101" i="2"/>
  <c r="V97" i="1"/>
  <c r="C96" i="2"/>
  <c r="F97" i="2"/>
  <c r="G97" i="2"/>
  <c r="V99" i="1"/>
  <c r="C98" i="2"/>
  <c r="F100" i="2"/>
  <c r="G100" i="2"/>
  <c r="P98" i="1"/>
  <c r="U96" i="1"/>
  <c r="T96" i="1"/>
  <c r="S96" i="1"/>
  <c r="R96" i="1"/>
  <c r="Q96" i="1"/>
  <c r="V96" i="1" s="1"/>
  <c r="O96" i="1"/>
  <c r="N96" i="1"/>
  <c r="M96" i="1"/>
  <c r="L96" i="1"/>
  <c r="K96" i="1"/>
  <c r="P96" i="1" s="1"/>
  <c r="J96" i="1"/>
  <c r="U95" i="1"/>
  <c r="T95" i="1"/>
  <c r="S95" i="1"/>
  <c r="R95" i="1"/>
  <c r="Q95" i="1"/>
  <c r="O95" i="1"/>
  <c r="N95" i="1"/>
  <c r="M95" i="1"/>
  <c r="L95" i="1"/>
  <c r="K95" i="1"/>
  <c r="P95" i="1" s="1"/>
  <c r="J95" i="1"/>
  <c r="C93" i="2" s="1"/>
  <c r="U94" i="1"/>
  <c r="T94" i="1"/>
  <c r="S94" i="1"/>
  <c r="R94" i="1"/>
  <c r="Q94" i="1"/>
  <c r="O94" i="1"/>
  <c r="N94" i="1"/>
  <c r="M94" i="1"/>
  <c r="L94" i="1"/>
  <c r="K94" i="1"/>
  <c r="J94" i="1"/>
  <c r="C92" i="2" s="1"/>
  <c r="G92" i="2" s="1"/>
  <c r="F92" i="2" s="1"/>
  <c r="U93" i="1"/>
  <c r="T93" i="1"/>
  <c r="S93" i="1"/>
  <c r="R93" i="1"/>
  <c r="Q93" i="1"/>
  <c r="V93" i="1" s="1"/>
  <c r="O93" i="1"/>
  <c r="N93" i="1"/>
  <c r="M93" i="1"/>
  <c r="L93" i="1"/>
  <c r="K93" i="1"/>
  <c r="P93" i="1" s="1"/>
  <c r="J93" i="1"/>
  <c r="C91" i="2" s="1"/>
  <c r="G91" i="2" s="1"/>
  <c r="F91" i="2" s="1"/>
  <c r="U92" i="1"/>
  <c r="T92" i="1"/>
  <c r="S92" i="1"/>
  <c r="R92" i="1"/>
  <c r="Q92" i="1"/>
  <c r="O92" i="1"/>
  <c r="N92" i="1"/>
  <c r="M92" i="1"/>
  <c r="L92" i="1"/>
  <c r="K92" i="1"/>
  <c r="J92" i="1"/>
  <c r="C90" i="2" s="1"/>
  <c r="U91" i="1"/>
  <c r="T91" i="1"/>
  <c r="S91" i="1"/>
  <c r="R91" i="1"/>
  <c r="Q91" i="1"/>
  <c r="V91" i="1" s="1"/>
  <c r="O91" i="1"/>
  <c r="N91" i="1"/>
  <c r="M91" i="1"/>
  <c r="L91" i="1"/>
  <c r="K91" i="1"/>
  <c r="P91" i="1" s="1"/>
  <c r="J91" i="1"/>
  <c r="C89" i="2" s="1"/>
  <c r="G89" i="2" s="1"/>
  <c r="F89" i="2" s="1"/>
  <c r="U90" i="1"/>
  <c r="T90" i="1"/>
  <c r="S90" i="1"/>
  <c r="R90" i="1"/>
  <c r="Q90" i="1"/>
  <c r="V90" i="1" s="1"/>
  <c r="O90" i="1"/>
  <c r="N90" i="1"/>
  <c r="M90" i="1"/>
  <c r="L90" i="1"/>
  <c r="K90" i="1"/>
  <c r="P90" i="1" s="1"/>
  <c r="J90" i="1"/>
  <c r="C88" i="2" s="1"/>
  <c r="G88" i="2" s="1"/>
  <c r="F88" i="2" s="1"/>
  <c r="U89" i="1"/>
  <c r="T89" i="1"/>
  <c r="S89" i="1"/>
  <c r="R89" i="1"/>
  <c r="Q89" i="1"/>
  <c r="V89" i="1" s="1"/>
  <c r="O89" i="1"/>
  <c r="N89" i="1"/>
  <c r="M89" i="1"/>
  <c r="L89" i="1"/>
  <c r="K89" i="1"/>
  <c r="P89" i="1" s="1"/>
  <c r="J89" i="1"/>
  <c r="C87" i="2" s="1"/>
  <c r="G87" i="2" s="1"/>
  <c r="F87" i="2" s="1"/>
  <c r="U88" i="1"/>
  <c r="T88" i="1"/>
  <c r="S88" i="1"/>
  <c r="R88" i="1"/>
  <c r="Q88" i="1"/>
  <c r="V88" i="1" s="1"/>
  <c r="O88" i="1"/>
  <c r="N88" i="1"/>
  <c r="M88" i="1"/>
  <c r="L88" i="1"/>
  <c r="K88" i="1"/>
  <c r="P88" i="1" s="1"/>
  <c r="J88" i="1"/>
  <c r="C86" i="2" s="1"/>
  <c r="G86" i="2" s="1"/>
  <c r="F86" i="2" s="1"/>
  <c r="U87" i="1"/>
  <c r="T87" i="1"/>
  <c r="S87" i="1"/>
  <c r="R87" i="1"/>
  <c r="Q87" i="1"/>
  <c r="V87" i="1" s="1"/>
  <c r="O87" i="1"/>
  <c r="N87" i="1"/>
  <c r="M87" i="1"/>
  <c r="L87" i="1"/>
  <c r="K87" i="1"/>
  <c r="P87" i="1" s="1"/>
  <c r="J87" i="1"/>
  <c r="C85" i="2" s="1"/>
  <c r="G85" i="2" s="1"/>
  <c r="F85" i="2" s="1"/>
  <c r="U86" i="1"/>
  <c r="T86" i="1"/>
  <c r="S86" i="1"/>
  <c r="R86" i="1"/>
  <c r="Q86" i="1"/>
  <c r="V86" i="1" s="1"/>
  <c r="O86" i="1"/>
  <c r="N86" i="1"/>
  <c r="M86" i="1"/>
  <c r="L86" i="1"/>
  <c r="K86" i="1"/>
  <c r="P86" i="1" s="1"/>
  <c r="J86" i="1"/>
  <c r="C84" i="2" s="1"/>
  <c r="G84" i="2" s="1"/>
  <c r="F84" i="2" s="1"/>
  <c r="U85" i="1"/>
  <c r="T85" i="1"/>
  <c r="S85" i="1"/>
  <c r="R85" i="1"/>
  <c r="Q85" i="1"/>
  <c r="V85" i="1" s="1"/>
  <c r="O85" i="1"/>
  <c r="N85" i="1"/>
  <c r="M85" i="1"/>
  <c r="L85" i="1"/>
  <c r="K85" i="1"/>
  <c r="P85" i="1" s="1"/>
  <c r="J85" i="1"/>
  <c r="C83" i="2" s="1"/>
  <c r="G83" i="2" s="1"/>
  <c r="F83" i="2" s="1"/>
  <c r="U84" i="1"/>
  <c r="T84" i="1"/>
  <c r="S84" i="1"/>
  <c r="R84" i="1"/>
  <c r="Q84" i="1"/>
  <c r="V84" i="1" s="1"/>
  <c r="O84" i="1"/>
  <c r="N84" i="1"/>
  <c r="M84" i="1"/>
  <c r="L84" i="1"/>
  <c r="K84" i="1"/>
  <c r="J84" i="1"/>
  <c r="C82" i="2" s="1"/>
  <c r="G82" i="2" s="1"/>
  <c r="F82" i="2" s="1"/>
  <c r="U83" i="1"/>
  <c r="T83" i="1"/>
  <c r="S83" i="1"/>
  <c r="R83" i="1"/>
  <c r="Q83" i="1"/>
  <c r="V83" i="1" s="1"/>
  <c r="O83" i="1"/>
  <c r="N83" i="1"/>
  <c r="M83" i="1"/>
  <c r="L83" i="1"/>
  <c r="K83" i="1"/>
  <c r="P83" i="1" s="1"/>
  <c r="J83" i="1"/>
  <c r="C81" i="2" s="1"/>
  <c r="G81" i="2" s="1"/>
  <c r="F81" i="2" s="1"/>
  <c r="U82" i="1"/>
  <c r="T82" i="1"/>
  <c r="S82" i="1"/>
  <c r="R82" i="1"/>
  <c r="Q82" i="1"/>
  <c r="V82" i="1" s="1"/>
  <c r="O82" i="1"/>
  <c r="N82" i="1"/>
  <c r="M82" i="1"/>
  <c r="L82" i="1"/>
  <c r="K82" i="1"/>
  <c r="P82" i="1" s="1"/>
  <c r="J82" i="1"/>
  <c r="C80" i="2" s="1"/>
  <c r="G80" i="2" s="1"/>
  <c r="F80" i="2" s="1"/>
  <c r="U81" i="1"/>
  <c r="T81" i="1"/>
  <c r="S81" i="1"/>
  <c r="R81" i="1"/>
  <c r="Q81" i="1"/>
  <c r="V81" i="1" s="1"/>
  <c r="O81" i="1"/>
  <c r="N81" i="1"/>
  <c r="M81" i="1"/>
  <c r="L81" i="1"/>
  <c r="K81" i="1"/>
  <c r="P81" i="1" s="1"/>
  <c r="J81" i="1"/>
  <c r="C79" i="2" s="1"/>
  <c r="G79" i="2" s="1"/>
  <c r="F79" i="2" s="1"/>
  <c r="U80" i="1"/>
  <c r="T80" i="1"/>
  <c r="S80" i="1"/>
  <c r="R80" i="1"/>
  <c r="Q80" i="1"/>
  <c r="O80" i="1"/>
  <c r="N80" i="1"/>
  <c r="M80" i="1"/>
  <c r="L80" i="1"/>
  <c r="K80" i="1"/>
  <c r="J80" i="1"/>
  <c r="C78" i="2" s="1"/>
  <c r="G78" i="2" s="1"/>
  <c r="F78" i="2" s="1"/>
  <c r="U79" i="1"/>
  <c r="T79" i="1"/>
  <c r="S79" i="1"/>
  <c r="R79" i="1"/>
  <c r="Q79" i="1"/>
  <c r="V79" i="1" s="1"/>
  <c r="O79" i="1"/>
  <c r="N79" i="1"/>
  <c r="M79" i="1"/>
  <c r="L79" i="1"/>
  <c r="K79" i="1"/>
  <c r="P79" i="1" s="1"/>
  <c r="J79" i="1"/>
  <c r="C77" i="2" s="1"/>
  <c r="U78" i="1"/>
  <c r="T78" i="1"/>
  <c r="S78" i="1"/>
  <c r="R78" i="1"/>
  <c r="Q78" i="1"/>
  <c r="V78" i="1" s="1"/>
  <c r="O78" i="1"/>
  <c r="N78" i="1"/>
  <c r="M78" i="1"/>
  <c r="L78" i="1"/>
  <c r="K78" i="1"/>
  <c r="P78" i="1" s="1"/>
  <c r="J78" i="1"/>
  <c r="C76" i="2" s="1"/>
  <c r="G76" i="2" s="1"/>
  <c r="F76" i="2" s="1"/>
  <c r="U77" i="1"/>
  <c r="T77" i="1"/>
  <c r="S77" i="1"/>
  <c r="R77" i="1"/>
  <c r="Q77" i="1"/>
  <c r="V77" i="1" s="1"/>
  <c r="O77" i="1"/>
  <c r="N77" i="1"/>
  <c r="M77" i="1"/>
  <c r="L77" i="1"/>
  <c r="K77" i="1"/>
  <c r="P77" i="1" s="1"/>
  <c r="J77" i="1"/>
  <c r="C75" i="2" s="1"/>
  <c r="G75" i="2" s="1"/>
  <c r="F75" i="2" s="1"/>
  <c r="U76" i="1"/>
  <c r="T76" i="1"/>
  <c r="S76" i="1"/>
  <c r="R76" i="1"/>
  <c r="Q76" i="1"/>
  <c r="V76" i="1" s="1"/>
  <c r="O76" i="1"/>
  <c r="N76" i="1"/>
  <c r="M76" i="1"/>
  <c r="L76" i="1"/>
  <c r="K76" i="1"/>
  <c r="P76" i="1" s="1"/>
  <c r="J76" i="1"/>
  <c r="C74" i="2" s="1"/>
  <c r="U75" i="1"/>
  <c r="T75" i="1"/>
  <c r="S75" i="1"/>
  <c r="R75" i="1"/>
  <c r="Q75" i="1"/>
  <c r="V75" i="1" s="1"/>
  <c r="O75" i="1"/>
  <c r="N75" i="1"/>
  <c r="M75" i="1"/>
  <c r="L75" i="1"/>
  <c r="K75" i="1"/>
  <c r="P75" i="1" s="1"/>
  <c r="J75" i="1"/>
  <c r="C73" i="2" s="1"/>
  <c r="U74" i="1"/>
  <c r="T74" i="1"/>
  <c r="S74" i="1"/>
  <c r="R74" i="1"/>
  <c r="Q74" i="1"/>
  <c r="V74" i="1" s="1"/>
  <c r="O74" i="1"/>
  <c r="N74" i="1"/>
  <c r="M74" i="1"/>
  <c r="L74" i="1"/>
  <c r="K74" i="1"/>
  <c r="P74" i="1" s="1"/>
  <c r="J74" i="1"/>
  <c r="C72" i="2" s="1"/>
  <c r="U73" i="1"/>
  <c r="T73" i="1"/>
  <c r="S73" i="1"/>
  <c r="R73" i="1"/>
  <c r="Q73" i="1"/>
  <c r="V73" i="1" s="1"/>
  <c r="O73" i="1"/>
  <c r="N73" i="1"/>
  <c r="M73" i="1"/>
  <c r="L73" i="1"/>
  <c r="K73" i="1"/>
  <c r="P73" i="1" s="1"/>
  <c r="J73" i="1"/>
  <c r="C71" i="2" s="1"/>
  <c r="G71" i="2" s="1"/>
  <c r="F71" i="2" s="1"/>
  <c r="U72" i="1"/>
  <c r="T72" i="1"/>
  <c r="S72" i="1"/>
  <c r="R72" i="1"/>
  <c r="Q72" i="1"/>
  <c r="V72" i="1" s="1"/>
  <c r="O72" i="1"/>
  <c r="N72" i="1"/>
  <c r="M72" i="1"/>
  <c r="L72" i="1"/>
  <c r="K72" i="1"/>
  <c r="P72" i="1" s="1"/>
  <c r="J72" i="1"/>
  <c r="U71" i="1"/>
  <c r="T71" i="1"/>
  <c r="S71" i="1"/>
  <c r="R71" i="1"/>
  <c r="Q71" i="1"/>
  <c r="O71" i="1"/>
  <c r="N71" i="1"/>
  <c r="M71" i="1"/>
  <c r="L71" i="1"/>
  <c r="K71" i="1"/>
  <c r="P71" i="1" s="1"/>
  <c r="J71" i="1"/>
  <c r="C69" i="2" s="1"/>
  <c r="G69" i="2" s="1"/>
  <c r="F69" i="2" s="1"/>
  <c r="U70" i="1"/>
  <c r="T70" i="1"/>
  <c r="S70" i="1"/>
  <c r="R70" i="1"/>
  <c r="Q70" i="1"/>
  <c r="V70" i="1" s="1"/>
  <c r="O70" i="1"/>
  <c r="N70" i="1"/>
  <c r="M70" i="1"/>
  <c r="L70" i="1"/>
  <c r="K70" i="1"/>
  <c r="P70" i="1" s="1"/>
  <c r="J70" i="1"/>
  <c r="C68" i="2" s="1"/>
  <c r="G68" i="2" s="1"/>
  <c r="F68" i="2" s="1"/>
  <c r="U69" i="1"/>
  <c r="T69" i="1"/>
  <c r="S69" i="1"/>
  <c r="R69" i="1"/>
  <c r="Q69" i="1"/>
  <c r="V69" i="1" s="1"/>
  <c r="O69" i="1"/>
  <c r="N69" i="1"/>
  <c r="M69" i="1"/>
  <c r="L69" i="1"/>
  <c r="K69" i="1"/>
  <c r="P69" i="1" s="1"/>
  <c r="J69" i="1"/>
  <c r="C67" i="2" s="1"/>
  <c r="G67" i="2" s="1"/>
  <c r="F67" i="2" s="1"/>
  <c r="U68" i="1"/>
  <c r="T68" i="1"/>
  <c r="S68" i="1"/>
  <c r="R68" i="1"/>
  <c r="Q68" i="1"/>
  <c r="V68" i="1" s="1"/>
  <c r="O68" i="1"/>
  <c r="N68" i="1"/>
  <c r="M68" i="1"/>
  <c r="L68" i="1"/>
  <c r="K68" i="1"/>
  <c r="P68" i="1" s="1"/>
  <c r="J68" i="1"/>
  <c r="C66" i="2" s="1"/>
  <c r="G66" i="2" s="1"/>
  <c r="F66" i="2" s="1"/>
  <c r="U67" i="1"/>
  <c r="T67" i="1"/>
  <c r="S67" i="1"/>
  <c r="R67" i="1"/>
  <c r="Q67" i="1"/>
  <c r="V67" i="1" s="1"/>
  <c r="O67" i="1"/>
  <c r="N67" i="1"/>
  <c r="M67" i="1"/>
  <c r="L67" i="1"/>
  <c r="K67" i="1"/>
  <c r="P67" i="1" s="1"/>
  <c r="J67" i="1"/>
  <c r="C65" i="2" s="1"/>
  <c r="G65" i="2" s="1"/>
  <c r="F65" i="2" s="1"/>
  <c r="U66" i="1"/>
  <c r="T66" i="1"/>
  <c r="S66" i="1"/>
  <c r="R66" i="1"/>
  <c r="Q66" i="1"/>
  <c r="V66" i="1" s="1"/>
  <c r="O66" i="1"/>
  <c r="N66" i="1"/>
  <c r="M66" i="1"/>
  <c r="L66" i="1"/>
  <c r="K66" i="1"/>
  <c r="P66" i="1" s="1"/>
  <c r="J66" i="1"/>
  <c r="C64" i="2" s="1"/>
  <c r="G64" i="2" s="1"/>
  <c r="F64" i="2" s="1"/>
  <c r="U65" i="1"/>
  <c r="T65" i="1"/>
  <c r="S65" i="1"/>
  <c r="R65" i="1"/>
  <c r="Q65" i="1"/>
  <c r="V65" i="1" s="1"/>
  <c r="O65" i="1"/>
  <c r="N65" i="1"/>
  <c r="M65" i="1"/>
  <c r="L65" i="1"/>
  <c r="K65" i="1"/>
  <c r="P65" i="1" s="1"/>
  <c r="J65" i="1"/>
  <c r="C63" i="2" s="1"/>
  <c r="G63" i="2" s="1"/>
  <c r="F63" i="2" s="1"/>
  <c r="U64" i="1"/>
  <c r="T64" i="1"/>
  <c r="S64" i="1"/>
  <c r="R64" i="1"/>
  <c r="Q64" i="1"/>
  <c r="V64" i="1" s="1"/>
  <c r="O64" i="1"/>
  <c r="N64" i="1"/>
  <c r="M64" i="1"/>
  <c r="L64" i="1"/>
  <c r="K64" i="1"/>
  <c r="P64" i="1" s="1"/>
  <c r="J64" i="1"/>
  <c r="C62" i="2" s="1"/>
  <c r="G62" i="2" s="1"/>
  <c r="F62" i="2" s="1"/>
  <c r="U63" i="1"/>
  <c r="T63" i="1"/>
  <c r="S63" i="1"/>
  <c r="R63" i="1"/>
  <c r="Q63" i="1"/>
  <c r="V63" i="1" s="1"/>
  <c r="O63" i="1"/>
  <c r="N63" i="1"/>
  <c r="M63" i="1"/>
  <c r="L63" i="1"/>
  <c r="K63" i="1"/>
  <c r="P63" i="1" s="1"/>
  <c r="J63" i="1"/>
  <c r="C61" i="2" s="1"/>
  <c r="G61" i="2" s="1"/>
  <c r="F61" i="2" s="1"/>
  <c r="U62" i="1"/>
  <c r="T62" i="1"/>
  <c r="S62" i="1"/>
  <c r="R62" i="1"/>
  <c r="Q62" i="1"/>
  <c r="O62" i="1"/>
  <c r="N62" i="1"/>
  <c r="M62" i="1"/>
  <c r="L62" i="1"/>
  <c r="K62" i="1"/>
  <c r="J62" i="1"/>
  <c r="C60" i="2" s="1"/>
  <c r="U61" i="1"/>
  <c r="T61" i="1"/>
  <c r="S61" i="1"/>
  <c r="R61" i="1"/>
  <c r="Q61" i="1"/>
  <c r="V61" i="1" s="1"/>
  <c r="O61" i="1"/>
  <c r="N61" i="1"/>
  <c r="M61" i="1"/>
  <c r="L61" i="1"/>
  <c r="K61" i="1"/>
  <c r="P61" i="1" s="1"/>
  <c r="J61" i="1"/>
  <c r="C59" i="2" s="1"/>
  <c r="G59" i="2" s="1"/>
  <c r="F59" i="2" s="1"/>
  <c r="U60" i="1"/>
  <c r="T60" i="1"/>
  <c r="S60" i="1"/>
  <c r="R60" i="1"/>
  <c r="Q60" i="1"/>
  <c r="V60" i="1" s="1"/>
  <c r="O60" i="1"/>
  <c r="N60" i="1"/>
  <c r="M60" i="1"/>
  <c r="L60" i="1"/>
  <c r="K60" i="1"/>
  <c r="J60" i="1"/>
  <c r="C58" i="2" s="1"/>
  <c r="G58" i="2" s="1"/>
  <c r="F58" i="2" s="1"/>
  <c r="U59" i="1"/>
  <c r="T59" i="1"/>
  <c r="S59" i="1"/>
  <c r="R59" i="1"/>
  <c r="Q59" i="1"/>
  <c r="V59" i="1" s="1"/>
  <c r="O59" i="1"/>
  <c r="N59" i="1"/>
  <c r="M59" i="1"/>
  <c r="L59" i="1"/>
  <c r="K59" i="1"/>
  <c r="P59" i="1" s="1"/>
  <c r="J59" i="1"/>
  <c r="C57" i="2" s="1"/>
  <c r="G57" i="2" s="1"/>
  <c r="F57" i="2" s="1"/>
  <c r="U58" i="1"/>
  <c r="T58" i="1"/>
  <c r="S58" i="1"/>
  <c r="R58" i="1"/>
  <c r="Q58" i="1"/>
  <c r="O58" i="1"/>
  <c r="N58" i="1"/>
  <c r="M58" i="1"/>
  <c r="L58" i="1"/>
  <c r="K58" i="1"/>
  <c r="J58" i="1"/>
  <c r="C56" i="2" s="1"/>
  <c r="G56" i="2" s="1"/>
  <c r="F56" i="2" s="1"/>
  <c r="U57" i="1"/>
  <c r="T57" i="1"/>
  <c r="S57" i="1"/>
  <c r="R57" i="1"/>
  <c r="Q57" i="1"/>
  <c r="V57" i="1" s="1"/>
  <c r="O57" i="1"/>
  <c r="N57" i="1"/>
  <c r="M57" i="1"/>
  <c r="L57" i="1"/>
  <c r="K57" i="1"/>
  <c r="P57" i="1" s="1"/>
  <c r="J57" i="1"/>
  <c r="C55" i="2" s="1"/>
  <c r="G55" i="2" s="1"/>
  <c r="F55" i="2" s="1"/>
  <c r="U56" i="1"/>
  <c r="T56" i="1"/>
  <c r="S56" i="1"/>
  <c r="R56" i="1"/>
  <c r="Q56" i="1"/>
  <c r="V56" i="1" s="1"/>
  <c r="O56" i="1"/>
  <c r="N56" i="1"/>
  <c r="M56" i="1"/>
  <c r="L56" i="1"/>
  <c r="K56" i="1"/>
  <c r="P56" i="1" s="1"/>
  <c r="J56" i="1"/>
  <c r="U55" i="1"/>
  <c r="T55" i="1"/>
  <c r="S55" i="1"/>
  <c r="R55" i="1"/>
  <c r="Q55" i="1"/>
  <c r="O55" i="1"/>
  <c r="N55" i="1"/>
  <c r="M55" i="1"/>
  <c r="L55" i="1"/>
  <c r="K55" i="1"/>
  <c r="P55" i="1" s="1"/>
  <c r="J55" i="1"/>
  <c r="C53" i="2" s="1"/>
  <c r="G53" i="2" s="1"/>
  <c r="F53" i="2" s="1"/>
  <c r="U54" i="1"/>
  <c r="T54" i="1"/>
  <c r="S54" i="1"/>
  <c r="R54" i="1"/>
  <c r="Q54" i="1"/>
  <c r="V54" i="1" s="1"/>
  <c r="O54" i="1"/>
  <c r="N54" i="1"/>
  <c r="M54" i="1"/>
  <c r="L54" i="1"/>
  <c r="K54" i="1"/>
  <c r="P54" i="1" s="1"/>
  <c r="J54" i="1"/>
  <c r="C52" i="2" s="1"/>
  <c r="G52" i="2" s="1"/>
  <c r="F52" i="2" s="1"/>
  <c r="U53" i="1"/>
  <c r="T53" i="1"/>
  <c r="S53" i="1"/>
  <c r="R53" i="1"/>
  <c r="Q53" i="1"/>
  <c r="V53" i="1" s="1"/>
  <c r="O53" i="1"/>
  <c r="N53" i="1"/>
  <c r="M53" i="1"/>
  <c r="L53" i="1"/>
  <c r="K53" i="1"/>
  <c r="P53" i="1" s="1"/>
  <c r="J53" i="1"/>
  <c r="C51" i="2" s="1"/>
  <c r="G51" i="2" s="1"/>
  <c r="F51" i="2" s="1"/>
  <c r="U52" i="1"/>
  <c r="T52" i="1"/>
  <c r="S52" i="1"/>
  <c r="R52" i="1"/>
  <c r="Q52" i="1"/>
  <c r="O52" i="1"/>
  <c r="N52" i="1"/>
  <c r="M52" i="1"/>
  <c r="L52" i="1"/>
  <c r="K52" i="1"/>
  <c r="J52" i="1"/>
  <c r="C50" i="2" s="1"/>
  <c r="G50" i="2" s="1"/>
  <c r="F50" i="2" s="1"/>
  <c r="U51" i="1"/>
  <c r="T51" i="1"/>
  <c r="S51" i="1"/>
  <c r="R51" i="1"/>
  <c r="Q51" i="1"/>
  <c r="V51" i="1" s="1"/>
  <c r="O51" i="1"/>
  <c r="N51" i="1"/>
  <c r="M51" i="1"/>
  <c r="L51" i="1"/>
  <c r="K51" i="1"/>
  <c r="P51" i="1" s="1"/>
  <c r="J51" i="1"/>
  <c r="C49" i="2" s="1"/>
  <c r="U50" i="1"/>
  <c r="T50" i="1"/>
  <c r="S50" i="1"/>
  <c r="R50" i="1"/>
  <c r="Q50" i="1"/>
  <c r="V50" i="1" s="1"/>
  <c r="O50" i="1"/>
  <c r="N50" i="1"/>
  <c r="M50" i="1"/>
  <c r="L50" i="1"/>
  <c r="K50" i="1"/>
  <c r="J50" i="1"/>
  <c r="C48" i="2" s="1"/>
  <c r="G48" i="2" s="1"/>
  <c r="F48" i="2" s="1"/>
  <c r="U49" i="1"/>
  <c r="T49" i="1"/>
  <c r="S49" i="1"/>
  <c r="R49" i="1"/>
  <c r="Q49" i="1"/>
  <c r="V49" i="1" s="1"/>
  <c r="O49" i="1"/>
  <c r="N49" i="1"/>
  <c r="M49" i="1"/>
  <c r="L49" i="1"/>
  <c r="K49" i="1"/>
  <c r="P49" i="1" s="1"/>
  <c r="J49" i="1"/>
  <c r="C47" i="2" s="1"/>
  <c r="G47" i="2" s="1"/>
  <c r="F47" i="2" s="1"/>
  <c r="U48" i="1"/>
  <c r="T48" i="1"/>
  <c r="S48" i="1"/>
  <c r="R48" i="1"/>
  <c r="Q48" i="1"/>
  <c r="O48" i="1"/>
  <c r="N48" i="1"/>
  <c r="M48" i="1"/>
  <c r="L48" i="1"/>
  <c r="K48" i="1"/>
  <c r="J48" i="1"/>
  <c r="C46" i="2" s="1"/>
  <c r="G46" i="2" s="1"/>
  <c r="F46" i="2" s="1"/>
  <c r="U47" i="1"/>
  <c r="T47" i="1"/>
  <c r="S47" i="1"/>
  <c r="R47" i="1"/>
  <c r="Q47" i="1"/>
  <c r="V47" i="1" s="1"/>
  <c r="O47" i="1"/>
  <c r="N47" i="1"/>
  <c r="M47" i="1"/>
  <c r="L47" i="1"/>
  <c r="K47" i="1"/>
  <c r="P47" i="1" s="1"/>
  <c r="J47" i="1"/>
  <c r="C45" i="2" s="1"/>
  <c r="G45" i="2" s="1"/>
  <c r="F45" i="2" s="1"/>
  <c r="U46" i="1"/>
  <c r="T46" i="1"/>
  <c r="S46" i="1"/>
  <c r="R46" i="1"/>
  <c r="Q46" i="1"/>
  <c r="V46" i="1" s="1"/>
  <c r="V94" i="1" l="1"/>
  <c r="V55" i="1"/>
  <c r="C54" i="2"/>
  <c r="G54" i="2" s="1"/>
  <c r="F54" i="2" s="1"/>
  <c r="F60" i="2"/>
  <c r="G60" i="2"/>
  <c r="V71" i="1"/>
  <c r="C70" i="2"/>
  <c r="G70" i="2" s="1"/>
  <c r="F70" i="2" s="1"/>
  <c r="F72" i="2"/>
  <c r="G72" i="2"/>
  <c r="G74" i="2"/>
  <c r="F74" i="2"/>
  <c r="F90" i="2"/>
  <c r="G90" i="2"/>
  <c r="P48" i="1"/>
  <c r="P52" i="1"/>
  <c r="P58" i="1"/>
  <c r="P62" i="1"/>
  <c r="P80" i="1"/>
  <c r="P92" i="1"/>
  <c r="F49" i="2"/>
  <c r="G49" i="2"/>
  <c r="F73" i="2"/>
  <c r="G73" i="2"/>
  <c r="G77" i="2"/>
  <c r="F77" i="2"/>
  <c r="G93" i="2"/>
  <c r="F93" i="2"/>
  <c r="V95" i="1"/>
  <c r="C94" i="2"/>
  <c r="G94" i="2" s="1"/>
  <c r="F94" i="2" s="1"/>
  <c r="F98" i="2"/>
  <c r="G98" i="2"/>
  <c r="F96" i="2"/>
  <c r="G96" i="2"/>
  <c r="V48" i="1"/>
  <c r="P50" i="1"/>
  <c r="V52" i="1"/>
  <c r="V58" i="1"/>
  <c r="P60" i="1"/>
  <c r="V62" i="1"/>
  <c r="V80" i="1"/>
  <c r="P84" i="1"/>
  <c r="V92" i="1"/>
  <c r="P94" i="1"/>
  <c r="O46" i="1"/>
  <c r="N46" i="1"/>
  <c r="M46" i="1"/>
  <c r="L46" i="1"/>
  <c r="K46" i="1"/>
  <c r="P46" i="1" s="1"/>
  <c r="J46" i="1"/>
  <c r="U45" i="1"/>
  <c r="T45" i="1"/>
  <c r="S45" i="1"/>
  <c r="R45" i="1"/>
  <c r="Q45" i="1"/>
  <c r="O45" i="1"/>
  <c r="N45" i="1"/>
  <c r="M45" i="1"/>
  <c r="L45" i="1"/>
  <c r="K45" i="1"/>
  <c r="P45" i="1" s="1"/>
  <c r="J45" i="1"/>
  <c r="C43" i="2" s="1"/>
  <c r="G43" i="2" s="1"/>
  <c r="F43" i="2" s="1"/>
  <c r="U44" i="1"/>
  <c r="T44" i="1"/>
  <c r="S44" i="1"/>
  <c r="R44" i="1"/>
  <c r="Q44" i="1"/>
  <c r="V44" i="1" s="1"/>
  <c r="O44" i="1"/>
  <c r="N44" i="1"/>
  <c r="M44" i="1"/>
  <c r="L44" i="1"/>
  <c r="K44" i="1"/>
  <c r="P44" i="1" s="1"/>
  <c r="J44" i="1"/>
  <c r="U43" i="1"/>
  <c r="T43" i="1"/>
  <c r="S43" i="1"/>
  <c r="R43" i="1"/>
  <c r="Q43" i="1"/>
  <c r="O43" i="1"/>
  <c r="N43" i="1"/>
  <c r="M43" i="1"/>
  <c r="L43" i="1"/>
  <c r="K43" i="1"/>
  <c r="P43" i="1" s="1"/>
  <c r="J43" i="1"/>
  <c r="C41" i="2" s="1"/>
  <c r="U42" i="1"/>
  <c r="T42" i="1"/>
  <c r="S42" i="1"/>
  <c r="R42" i="1"/>
  <c r="Q42" i="1"/>
  <c r="V42" i="1" s="1"/>
  <c r="O42" i="1"/>
  <c r="N42" i="1"/>
  <c r="M42" i="1"/>
  <c r="L42" i="1"/>
  <c r="K42" i="1"/>
  <c r="P42" i="1" s="1"/>
  <c r="J42" i="1"/>
  <c r="U41" i="1"/>
  <c r="T41" i="1"/>
  <c r="S41" i="1"/>
  <c r="R41" i="1"/>
  <c r="Q41" i="1"/>
  <c r="O41" i="1"/>
  <c r="N41" i="1"/>
  <c r="M41" i="1"/>
  <c r="L41" i="1"/>
  <c r="K41" i="1"/>
  <c r="P41" i="1" s="1"/>
  <c r="J41" i="1"/>
  <c r="C39" i="2" s="1"/>
  <c r="U40" i="1"/>
  <c r="T40" i="1"/>
  <c r="S40" i="1"/>
  <c r="R40" i="1"/>
  <c r="Q40" i="1"/>
  <c r="V40" i="1" s="1"/>
  <c r="O40" i="1"/>
  <c r="N40" i="1"/>
  <c r="M40" i="1"/>
  <c r="L40" i="1"/>
  <c r="K40" i="1"/>
  <c r="P40" i="1" s="1"/>
  <c r="J40" i="1"/>
  <c r="C38" i="2" s="1"/>
  <c r="U39" i="1"/>
  <c r="T39" i="1"/>
  <c r="S39" i="1"/>
  <c r="R39" i="1"/>
  <c r="Q39" i="1"/>
  <c r="V39" i="1" s="1"/>
  <c r="O39" i="1"/>
  <c r="N39" i="1"/>
  <c r="M39" i="1"/>
  <c r="L39" i="1"/>
  <c r="K39" i="1"/>
  <c r="P39" i="1" s="1"/>
  <c r="J39" i="1"/>
  <c r="C37" i="2" s="1"/>
  <c r="U38" i="1"/>
  <c r="T38" i="1"/>
  <c r="S38" i="1"/>
  <c r="R38" i="1"/>
  <c r="Q38" i="1"/>
  <c r="O38" i="1"/>
  <c r="N38" i="1"/>
  <c r="M38" i="1"/>
  <c r="L38" i="1"/>
  <c r="K38" i="1"/>
  <c r="J38" i="1"/>
  <c r="C36" i="2" s="1"/>
  <c r="G36" i="2" s="1"/>
  <c r="F36" i="2" s="1"/>
  <c r="U37" i="1"/>
  <c r="T37" i="1"/>
  <c r="S37" i="1"/>
  <c r="R37" i="1"/>
  <c r="Q37" i="1"/>
  <c r="V37" i="1" s="1"/>
  <c r="O37" i="1"/>
  <c r="N37" i="1"/>
  <c r="M37" i="1"/>
  <c r="L37" i="1"/>
  <c r="K37" i="1"/>
  <c r="P37" i="1" s="1"/>
  <c r="J37" i="1"/>
  <c r="C35" i="2" s="1"/>
  <c r="G35" i="2" s="1"/>
  <c r="F35" i="2" s="1"/>
  <c r="U36" i="1"/>
  <c r="T36" i="1"/>
  <c r="S36" i="1"/>
  <c r="R36" i="1"/>
  <c r="Q36" i="1"/>
  <c r="V36" i="1" s="1"/>
  <c r="O36" i="1"/>
  <c r="N36" i="1"/>
  <c r="M36" i="1"/>
  <c r="L36" i="1"/>
  <c r="K36" i="1"/>
  <c r="J36" i="1"/>
  <c r="C34" i="2" s="1"/>
  <c r="G34" i="2" s="1"/>
  <c r="F34" i="2" s="1"/>
  <c r="U35" i="1"/>
  <c r="T35" i="1"/>
  <c r="S35" i="1"/>
  <c r="R35" i="1"/>
  <c r="Q35" i="1"/>
  <c r="V35" i="1" s="1"/>
  <c r="O35" i="1"/>
  <c r="N35" i="1"/>
  <c r="M35" i="1"/>
  <c r="L35" i="1"/>
  <c r="K35" i="1"/>
  <c r="P35" i="1" s="1"/>
  <c r="J35" i="1"/>
  <c r="C33" i="2" s="1"/>
  <c r="U34" i="1"/>
  <c r="T34" i="1"/>
  <c r="S34" i="1"/>
  <c r="R34" i="1"/>
  <c r="Q34" i="1"/>
  <c r="V34" i="1" s="1"/>
  <c r="O34" i="1"/>
  <c r="N34" i="1"/>
  <c r="M34" i="1"/>
  <c r="L34" i="1"/>
  <c r="K34" i="1"/>
  <c r="P34" i="1" s="1"/>
  <c r="J34" i="1"/>
  <c r="C32" i="2" s="1"/>
  <c r="U33" i="1"/>
  <c r="T33" i="1"/>
  <c r="S33" i="1"/>
  <c r="R33" i="1"/>
  <c r="Q33" i="1"/>
  <c r="V33" i="1" s="1"/>
  <c r="O33" i="1"/>
  <c r="N33" i="1"/>
  <c r="M33" i="1"/>
  <c r="L33" i="1"/>
  <c r="K33" i="1"/>
  <c r="P33" i="1" s="1"/>
  <c r="J33" i="1"/>
  <c r="C31" i="2" s="1"/>
  <c r="U32" i="1"/>
  <c r="T32" i="1"/>
  <c r="S32" i="1"/>
  <c r="R32" i="1"/>
  <c r="Q32" i="1"/>
  <c r="V32" i="1" s="1"/>
  <c r="O32" i="1"/>
  <c r="N32" i="1"/>
  <c r="M32" i="1"/>
  <c r="L32" i="1"/>
  <c r="K32" i="1"/>
  <c r="P32" i="1" s="1"/>
  <c r="J32" i="1"/>
  <c r="U31" i="1"/>
  <c r="T31" i="1"/>
  <c r="S31" i="1"/>
  <c r="R31" i="1"/>
  <c r="Q31" i="1"/>
  <c r="O31" i="1"/>
  <c r="N31" i="1"/>
  <c r="M31" i="1"/>
  <c r="L31" i="1"/>
  <c r="K31" i="1"/>
  <c r="P31" i="1" s="1"/>
  <c r="J31" i="1"/>
  <c r="C29" i="2" s="1"/>
  <c r="G29" i="2" s="1"/>
  <c r="F29" i="2" s="1"/>
  <c r="U30" i="1"/>
  <c r="T30" i="1"/>
  <c r="S30" i="1"/>
  <c r="R30" i="1"/>
  <c r="Q30" i="1"/>
  <c r="V30" i="1" s="1"/>
  <c r="O30" i="1"/>
  <c r="N30" i="1"/>
  <c r="M30" i="1"/>
  <c r="L30" i="1"/>
  <c r="K30" i="1"/>
  <c r="P30" i="1" s="1"/>
  <c r="J30" i="1"/>
  <c r="U29" i="1"/>
  <c r="T29" i="1"/>
  <c r="S29" i="1"/>
  <c r="R29" i="1"/>
  <c r="Q29" i="1"/>
  <c r="O29" i="1"/>
  <c r="N29" i="1"/>
  <c r="M29" i="1"/>
  <c r="L29" i="1"/>
  <c r="K29" i="1"/>
  <c r="P29" i="1" s="1"/>
  <c r="J29" i="1"/>
  <c r="C27" i="2" s="1"/>
  <c r="G27" i="2" s="1"/>
  <c r="F27" i="2" s="1"/>
  <c r="U28" i="1"/>
  <c r="T28" i="1"/>
  <c r="S28" i="1"/>
  <c r="R28" i="1"/>
  <c r="Q28" i="1"/>
  <c r="V28" i="1" s="1"/>
  <c r="O28" i="1"/>
  <c r="N28" i="1"/>
  <c r="M28" i="1"/>
  <c r="L28" i="1"/>
  <c r="K28" i="1"/>
  <c r="P28" i="1" s="1"/>
  <c r="J28" i="1"/>
  <c r="U27" i="1"/>
  <c r="T27" i="1"/>
  <c r="S27" i="1"/>
  <c r="R27" i="1"/>
  <c r="Q27" i="1"/>
  <c r="O27" i="1"/>
  <c r="N27" i="1"/>
  <c r="M27" i="1"/>
  <c r="L27" i="1"/>
  <c r="K27" i="1"/>
  <c r="P27" i="1" s="1"/>
  <c r="J27" i="1"/>
  <c r="C25" i="2" s="1"/>
  <c r="U26" i="1"/>
  <c r="T26" i="1"/>
  <c r="S26" i="1"/>
  <c r="R26" i="1"/>
  <c r="Q26" i="1"/>
  <c r="V26" i="1" s="1"/>
  <c r="O26" i="1"/>
  <c r="N26" i="1"/>
  <c r="M26" i="1"/>
  <c r="L26" i="1"/>
  <c r="K26" i="1"/>
  <c r="P26" i="1" s="1"/>
  <c r="J26" i="1"/>
  <c r="U25" i="1"/>
  <c r="T25" i="1"/>
  <c r="S25" i="1"/>
  <c r="R25" i="1"/>
  <c r="Q25" i="1"/>
  <c r="O25" i="1"/>
  <c r="N25" i="1"/>
  <c r="M25" i="1"/>
  <c r="L25" i="1"/>
  <c r="K25" i="1"/>
  <c r="P25" i="1" s="1"/>
  <c r="J25" i="1"/>
  <c r="C23" i="2" s="1"/>
  <c r="U24" i="1"/>
  <c r="T24" i="1"/>
  <c r="S24" i="1"/>
  <c r="R24" i="1"/>
  <c r="Q24" i="1"/>
  <c r="V24" i="1" s="1"/>
  <c r="O24" i="1"/>
  <c r="N24" i="1"/>
  <c r="M24" i="1"/>
  <c r="L24" i="1"/>
  <c r="K24" i="1"/>
  <c r="P24" i="1" s="1"/>
  <c r="J24" i="1"/>
  <c r="C22" i="2" s="1"/>
  <c r="G22" i="2" s="1"/>
  <c r="F22" i="2" s="1"/>
  <c r="U23" i="1"/>
  <c r="T23" i="1"/>
  <c r="S23" i="1"/>
  <c r="R23" i="1"/>
  <c r="Q23" i="1"/>
  <c r="V23" i="1" s="1"/>
  <c r="O23" i="1"/>
  <c r="N23" i="1"/>
  <c r="M23" i="1"/>
  <c r="L23" i="1"/>
  <c r="K23" i="1"/>
  <c r="P23" i="1" s="1"/>
  <c r="J23" i="1"/>
  <c r="C21" i="2" s="1"/>
  <c r="G21" i="2" s="1"/>
  <c r="F21" i="2" s="1"/>
  <c r="U22" i="1"/>
  <c r="T22" i="1"/>
  <c r="S22" i="1"/>
  <c r="R22" i="1"/>
  <c r="Q22" i="1"/>
  <c r="O22" i="1"/>
  <c r="N22" i="1"/>
  <c r="M22" i="1"/>
  <c r="L22" i="1"/>
  <c r="K22" i="1"/>
  <c r="J22" i="1"/>
  <c r="C20" i="2" s="1"/>
  <c r="G20" i="2" s="1"/>
  <c r="F20" i="2" s="1"/>
  <c r="U21" i="1"/>
  <c r="T21" i="1"/>
  <c r="S21" i="1"/>
  <c r="R21" i="1"/>
  <c r="Q21" i="1"/>
  <c r="V21" i="1" s="1"/>
  <c r="O21" i="1"/>
  <c r="N21" i="1"/>
  <c r="M21" i="1"/>
  <c r="L21" i="1"/>
  <c r="K21" i="1"/>
  <c r="P21" i="1" s="1"/>
  <c r="J21" i="1"/>
  <c r="C19" i="2" s="1"/>
  <c r="G19" i="2" s="1"/>
  <c r="F19" i="2" s="1"/>
  <c r="U20" i="1"/>
  <c r="T20" i="1"/>
  <c r="S20" i="1"/>
  <c r="R20" i="1"/>
  <c r="Q20" i="1"/>
  <c r="V20" i="1" s="1"/>
  <c r="O20" i="1"/>
  <c r="N20" i="1"/>
  <c r="M20" i="1"/>
  <c r="L20" i="1"/>
  <c r="K20" i="1"/>
  <c r="J20" i="1"/>
  <c r="C18" i="2" s="1"/>
  <c r="G18" i="2" s="1"/>
  <c r="F18" i="2" s="1"/>
  <c r="U19" i="1"/>
  <c r="T19" i="1"/>
  <c r="S19" i="1"/>
  <c r="R19" i="1"/>
  <c r="Q19" i="1"/>
  <c r="V19" i="1" s="1"/>
  <c r="O19" i="1"/>
  <c r="N19" i="1"/>
  <c r="M19" i="1"/>
  <c r="L19" i="1"/>
  <c r="K19" i="1"/>
  <c r="P19" i="1" s="1"/>
  <c r="J19" i="1"/>
  <c r="C17" i="2" s="1"/>
  <c r="G17" i="2" s="1"/>
  <c r="F17" i="2" s="1"/>
  <c r="U18" i="1"/>
  <c r="T18" i="1"/>
  <c r="S18" i="1"/>
  <c r="R18" i="1"/>
  <c r="Q18" i="1"/>
  <c r="V18" i="1" s="1"/>
  <c r="O18" i="1"/>
  <c r="N18" i="1"/>
  <c r="M18" i="1"/>
  <c r="L18" i="1"/>
  <c r="K18" i="1"/>
  <c r="P18" i="1" s="1"/>
  <c r="J18" i="1"/>
  <c r="C16" i="2" s="1"/>
  <c r="G16" i="2" s="1"/>
  <c r="F16" i="2" s="1"/>
  <c r="U17" i="1"/>
  <c r="T17" i="1"/>
  <c r="S17" i="1"/>
  <c r="R17" i="1"/>
  <c r="Q17" i="1"/>
  <c r="V17" i="1" s="1"/>
  <c r="O17" i="1"/>
  <c r="N17" i="1"/>
  <c r="M17" i="1"/>
  <c r="L17" i="1"/>
  <c r="K17" i="1"/>
  <c r="P17" i="1" s="1"/>
  <c r="J17" i="1"/>
  <c r="C15" i="2" s="1"/>
  <c r="G15" i="2" s="1"/>
  <c r="F15" i="2" s="1"/>
  <c r="U16" i="1"/>
  <c r="T16" i="1"/>
  <c r="S16" i="1"/>
  <c r="R16" i="1"/>
  <c r="Q16" i="1"/>
  <c r="V16" i="1" s="1"/>
  <c r="O16" i="1"/>
  <c r="N16" i="1"/>
  <c r="M16" i="1"/>
  <c r="L16" i="1"/>
  <c r="K16" i="1"/>
  <c r="P16" i="1" s="1"/>
  <c r="J16" i="1"/>
  <c r="C14" i="2" s="1"/>
  <c r="G14" i="2" s="1"/>
  <c r="F14" i="2" s="1"/>
  <c r="U15" i="1"/>
  <c r="T15" i="1"/>
  <c r="S15" i="1"/>
  <c r="R15" i="1"/>
  <c r="Q15" i="1"/>
  <c r="V15" i="1" s="1"/>
  <c r="O15" i="1"/>
  <c r="N15" i="1"/>
  <c r="M15" i="1"/>
  <c r="L15" i="1"/>
  <c r="K15" i="1"/>
  <c r="P15" i="1" s="1"/>
  <c r="J15" i="1"/>
  <c r="C13" i="2" s="1"/>
  <c r="G13" i="2" s="1"/>
  <c r="F13" i="2" s="1"/>
  <c r="U14" i="1"/>
  <c r="T14" i="1"/>
  <c r="S14" i="1"/>
  <c r="R14" i="1"/>
  <c r="Q14" i="1"/>
  <c r="V14" i="1" s="1"/>
  <c r="O14" i="1"/>
  <c r="N14" i="1"/>
  <c r="M14" i="1"/>
  <c r="L14" i="1"/>
  <c r="K14" i="1"/>
  <c r="P14" i="1" s="1"/>
  <c r="J14" i="1"/>
  <c r="C12" i="2" s="1"/>
  <c r="G12" i="2" s="1"/>
  <c r="F12" i="2" s="1"/>
  <c r="U13" i="1"/>
  <c r="T13" i="1"/>
  <c r="S13" i="1"/>
  <c r="R13" i="1"/>
  <c r="Q13" i="1"/>
  <c r="V13" i="1" s="1"/>
  <c r="O13" i="1"/>
  <c r="N13" i="1"/>
  <c r="M13" i="1"/>
  <c r="L13" i="1"/>
  <c r="K13" i="1"/>
  <c r="P13" i="1" s="1"/>
  <c r="J13" i="1"/>
  <c r="C11" i="2" s="1"/>
  <c r="G11" i="2" s="1"/>
  <c r="F11" i="2" s="1"/>
  <c r="U12" i="1"/>
  <c r="T12" i="1"/>
  <c r="S12" i="1"/>
  <c r="R12" i="1"/>
  <c r="Q12" i="1"/>
  <c r="O12" i="1"/>
  <c r="N12" i="1"/>
  <c r="M12" i="1"/>
  <c r="L12" i="1"/>
  <c r="K12" i="1"/>
  <c r="J12" i="1"/>
  <c r="C10" i="2" s="1"/>
  <c r="G10" i="2" s="1"/>
  <c r="F10" i="2" s="1"/>
  <c r="U11" i="1"/>
  <c r="T11" i="1"/>
  <c r="S11" i="1"/>
  <c r="R11" i="1"/>
  <c r="Q11" i="1"/>
  <c r="V11" i="1" s="1"/>
  <c r="O11" i="1"/>
  <c r="N11" i="1"/>
  <c r="M11" i="1"/>
  <c r="L11" i="1"/>
  <c r="K11" i="1"/>
  <c r="P11" i="1" s="1"/>
  <c r="J11" i="1"/>
  <c r="C9" i="2" s="1"/>
  <c r="G9" i="2" s="1"/>
  <c r="F9" i="2" s="1"/>
  <c r="U10" i="1"/>
  <c r="T10" i="1"/>
  <c r="S10" i="1"/>
  <c r="R10" i="1"/>
  <c r="Q10" i="1"/>
  <c r="V10" i="1" s="1"/>
  <c r="O10" i="1"/>
  <c r="N10" i="1"/>
  <c r="M10" i="1"/>
  <c r="L10" i="1"/>
  <c r="K10" i="1"/>
  <c r="J10" i="1"/>
  <c r="C8" i="2" s="1"/>
  <c r="G8" i="2" s="1"/>
  <c r="F8" i="2" s="1"/>
  <c r="U9" i="1"/>
  <c r="T9" i="1"/>
  <c r="S9" i="1"/>
  <c r="R9" i="1"/>
  <c r="Q9" i="1"/>
  <c r="V9" i="1" s="1"/>
  <c r="O9" i="1"/>
  <c r="N9" i="1"/>
  <c r="M9" i="1"/>
  <c r="L9" i="1"/>
  <c r="K9" i="1"/>
  <c r="P9" i="1" s="1"/>
  <c r="J9" i="1"/>
  <c r="C7" i="2" s="1"/>
  <c r="G7" i="2" s="1"/>
  <c r="F7" i="2" s="1"/>
  <c r="U8" i="1"/>
  <c r="T8" i="1"/>
  <c r="S8" i="1"/>
  <c r="R8" i="1"/>
  <c r="Q8" i="1"/>
  <c r="V8" i="1" s="1"/>
  <c r="O8" i="1"/>
  <c r="N8" i="1"/>
  <c r="M8" i="1"/>
  <c r="L8" i="1"/>
  <c r="K8" i="1"/>
  <c r="P8" i="1" s="1"/>
  <c r="J8" i="1"/>
  <c r="C6" i="2" s="1"/>
  <c r="G6" i="2" s="1"/>
  <c r="F6" i="2" s="1"/>
  <c r="U7" i="1"/>
  <c r="T7" i="1"/>
  <c r="S7" i="1"/>
  <c r="R7" i="1"/>
  <c r="Q7" i="1"/>
  <c r="V7" i="1" s="1"/>
  <c r="O7" i="1"/>
  <c r="N7" i="1"/>
  <c r="M7" i="1"/>
  <c r="L7" i="1"/>
  <c r="K7" i="1"/>
  <c r="P7" i="1" s="1"/>
  <c r="J7" i="1"/>
  <c r="C5" i="2" s="1"/>
  <c r="U6" i="1"/>
  <c r="T6" i="1"/>
  <c r="S6" i="1"/>
  <c r="R6" i="1"/>
  <c r="Q6" i="1"/>
  <c r="V6" i="1" s="1"/>
  <c r="O6" i="1"/>
  <c r="N6" i="1"/>
  <c r="M6" i="1"/>
  <c r="L6" i="1"/>
  <c r="K6" i="1"/>
  <c r="P6" i="1" s="1"/>
  <c r="J6" i="1"/>
  <c r="U4" i="1"/>
  <c r="T4" i="1"/>
  <c r="S4" i="1"/>
  <c r="R4" i="1" s="1"/>
  <c r="G5" i="2" l="1"/>
  <c r="F5" i="2"/>
  <c r="G23" i="2"/>
  <c r="F23" i="2"/>
  <c r="V25" i="1"/>
  <c r="C24" i="2"/>
  <c r="V29" i="1"/>
  <c r="C28" i="2"/>
  <c r="F31" i="2"/>
  <c r="G31" i="2"/>
  <c r="F33" i="2"/>
  <c r="G33" i="2"/>
  <c r="F37" i="2"/>
  <c r="G37" i="2"/>
  <c r="G39" i="2"/>
  <c r="F39" i="2"/>
  <c r="V41" i="1"/>
  <c r="C40" i="2"/>
  <c r="G40" i="2" s="1"/>
  <c r="F40" i="2" s="1"/>
  <c r="V45" i="1"/>
  <c r="C44" i="2"/>
  <c r="G44" i="2" s="1"/>
  <c r="F44" i="2" s="1"/>
  <c r="P12" i="1"/>
  <c r="P22" i="1"/>
  <c r="P38" i="1"/>
  <c r="C4" i="2"/>
  <c r="F25" i="2"/>
  <c r="G25" i="2"/>
  <c r="V27" i="1"/>
  <c r="C26" i="2"/>
  <c r="G26" i="2" s="1"/>
  <c r="F26" i="2" s="1"/>
  <c r="V31" i="1"/>
  <c r="C30" i="2"/>
  <c r="G30" i="2" s="1"/>
  <c r="F30" i="2" s="1"/>
  <c r="F32" i="2"/>
  <c r="G32" i="2"/>
  <c r="F38" i="2"/>
  <c r="G38" i="2"/>
  <c r="F41" i="2"/>
  <c r="G41" i="2"/>
  <c r="V43" i="1"/>
  <c r="C42" i="2"/>
  <c r="G42" i="2" s="1"/>
  <c r="F42" i="2" s="1"/>
  <c r="P10" i="1"/>
  <c r="V12" i="1"/>
  <c r="P20" i="1"/>
  <c r="V22" i="1"/>
  <c r="P36" i="1"/>
  <c r="V38" i="1"/>
  <c r="Q4" i="1"/>
  <c r="V4" i="1" s="1"/>
  <c r="G4" i="2" l="1"/>
  <c r="F4" i="2" s="1"/>
  <c r="G2" i="2"/>
  <c r="F28" i="2"/>
  <c r="G28" i="2"/>
  <c r="G24" i="2"/>
  <c r="F24" i="2"/>
  <c r="O4" i="1"/>
  <c r="N4" i="1" s="1"/>
  <c r="M4" i="1"/>
  <c r="L4" i="1" s="1"/>
  <c r="K4" i="1" s="1"/>
  <c r="P4" i="1" s="1"/>
  <c r="P1" i="1" s="1"/>
  <c r="C2" i="3" s="1"/>
  <c r="I4" i="1"/>
  <c r="H4" i="1"/>
  <c r="G4" i="1"/>
  <c r="F4" i="1"/>
  <c r="E4" i="1"/>
  <c r="J4" i="1" s="1"/>
  <c r="B2" i="2" l="1"/>
  <c r="G1" i="2" s="1"/>
  <c r="O1" i="1"/>
  <c r="L1" i="1"/>
  <c r="K1" i="1" s="1"/>
  <c r="V15" i="6"/>
  <c r="N1" i="1" l="1"/>
  <c r="M1" i="1" s="1"/>
  <c r="F3" i="3"/>
  <c r="E3" i="3" l="1"/>
  <c r="D3" i="3" s="1"/>
  <c r="C3" i="3" s="1"/>
  <c r="B3" i="3" s="1"/>
</calcChain>
</file>

<file path=xl/sharedStrings.xml><?xml version="1.0" encoding="utf-8"?>
<sst xmlns="http://schemas.openxmlformats.org/spreadsheetml/2006/main" count="701" uniqueCount="143">
  <si>
    <t>QTE TOTALE</t>
  </si>
  <si>
    <t>QTE TOTALE + U.G.</t>
  </si>
  <si>
    <t>PAR PHCIE</t>
  </si>
  <si>
    <t>GLOBALE</t>
  </si>
  <si>
    <t>GLOBAL</t>
  </si>
  <si>
    <t>REMISE</t>
  </si>
  <si>
    <t>PRODUIT</t>
  </si>
  <si>
    <t>PPM</t>
  </si>
  <si>
    <t>FIN.%</t>
  </si>
  <si>
    <t>U.G. %</t>
  </si>
  <si>
    <t>LA PAIX</t>
  </si>
  <si>
    <t>CHIFAE</t>
  </si>
  <si>
    <t>SIDI ALI</t>
  </si>
  <si>
    <t>QTE / PDT</t>
  </si>
  <si>
    <t>CRISTAL AD B10</t>
  </si>
  <si>
    <t>PHARMACIE FACTUREE</t>
  </si>
  <si>
    <t>TOTAL QTE + U.G.</t>
  </si>
  <si>
    <t xml:space="preserve">QTE </t>
  </si>
  <si>
    <t>MT PPH</t>
  </si>
  <si>
    <t>QTE + U.G.</t>
  </si>
  <si>
    <t>MONTANT A PAYER</t>
  </si>
  <si>
    <t>AU COMPTANT</t>
  </si>
  <si>
    <t xml:space="preserve">ESCOMPTE </t>
  </si>
  <si>
    <t>ALER-Z B7</t>
  </si>
  <si>
    <t>ALER-Z B14</t>
  </si>
  <si>
    <t>ALLER-Z B28</t>
  </si>
  <si>
    <t>AMEP 10MG B14</t>
  </si>
  <si>
    <t>AMEP 10MG B28</t>
  </si>
  <si>
    <t>AMEP 5MG B14</t>
  </si>
  <si>
    <t>AMEP 5MG B28</t>
  </si>
  <si>
    <t>AMEP 5MG B56</t>
  </si>
  <si>
    <t>MAXIMAG AB</t>
  </si>
  <si>
    <t>ANDOL A 500B16EFF</t>
  </si>
  <si>
    <t>ANDOL 1G B8 EFF</t>
  </si>
  <si>
    <t>ANDOL C B10 EFF</t>
  </si>
  <si>
    <t>ANDOL 500 B20</t>
  </si>
  <si>
    <t>CAILLE LAIT CP</t>
  </si>
  <si>
    <t>CRISTAL ENF B10</t>
  </si>
  <si>
    <t>CRISTAL NN B10</t>
  </si>
  <si>
    <t>CONTRACIDE SP</t>
  </si>
  <si>
    <t>DALIBOUR PDE</t>
  </si>
  <si>
    <t>GIVAFRICE</t>
  </si>
  <si>
    <t>GIVALEX BB</t>
  </si>
  <si>
    <t>MEFSAL 7,5 B20</t>
  </si>
  <si>
    <t>MEFSAL 15 B20</t>
  </si>
  <si>
    <t>MICRODIOL CP</t>
  </si>
  <si>
    <t>NAZAIR SPRAY</t>
  </si>
  <si>
    <t>NIFROZID GLELULES</t>
  </si>
  <si>
    <t>NIFROZID SP</t>
  </si>
  <si>
    <t>OEDES 20 B14</t>
  </si>
  <si>
    <t>OEDES 20 B28</t>
  </si>
  <si>
    <t>OEDES 20 B7</t>
  </si>
  <si>
    <t>PREDNI 20 CP</t>
  </si>
  <si>
    <t>PULMOFLUIDE SP</t>
  </si>
  <si>
    <t>SAFLU 250U SPRAY</t>
  </si>
  <si>
    <t>SPECTRUM 250 BT10</t>
  </si>
  <si>
    <t>SPECTRUM 500 BT10</t>
  </si>
  <si>
    <t>SPECTRUM 500 BT20</t>
  </si>
  <si>
    <t>SPECTRUM COLLYRE</t>
  </si>
  <si>
    <t>SPECTRUM G500 BT2</t>
  </si>
  <si>
    <t>SPECTRUM GTTES AURIC</t>
  </si>
  <si>
    <t>TEGUMA CREME GM</t>
  </si>
  <si>
    <t>TEGUMA CREME PM</t>
  </si>
  <si>
    <t>TRESORIX SP</t>
  </si>
  <si>
    <t>TRISIUM CP</t>
  </si>
  <si>
    <t>TRISIUM SP</t>
  </si>
  <si>
    <t>UMAX LP 0,4 BT/30</t>
  </si>
  <si>
    <t>UMAX LP 0,4 BT/10</t>
  </si>
  <si>
    <t>UROCTAL BT14</t>
  </si>
  <si>
    <t>UROCTAL BT20</t>
  </si>
  <si>
    <t>VASCOR LM 35 BT60</t>
  </si>
  <si>
    <t>VASELINE PDE</t>
  </si>
  <si>
    <t>VISCERALGINE CP</t>
  </si>
  <si>
    <t>VISCERALGINE SP</t>
  </si>
  <si>
    <t>VISCERALGINE SUPP</t>
  </si>
  <si>
    <t>VOGALENE GTTES</t>
  </si>
  <si>
    <t>XYTENOL BT14</t>
  </si>
  <si>
    <t>XYTENOL BT28</t>
  </si>
  <si>
    <t>XYTENOL BT56</t>
  </si>
  <si>
    <t>VOGALENE SP</t>
  </si>
  <si>
    <t>CLAVULIN 1G ST/16</t>
  </si>
  <si>
    <t>CLAVULIN 1G ST/12</t>
  </si>
  <si>
    <t>CLAVULIN 500ST ENF/12</t>
  </si>
  <si>
    <t>CLAVULIN SP ENF</t>
  </si>
  <si>
    <t>CLAVULIN SP NN</t>
  </si>
  <si>
    <t>EUPHON SP</t>
  </si>
  <si>
    <t>RHINOFEBRAL GELULES</t>
  </si>
  <si>
    <t>TITANOREINE CREME</t>
  </si>
  <si>
    <t>TITANOREINE SUPP</t>
  </si>
  <si>
    <t>MUXOL SP GM</t>
  </si>
  <si>
    <t>TARDYFERON 80 CP</t>
  </si>
  <si>
    <t>TARDYFERON B9 CP</t>
  </si>
  <si>
    <t>BRUFEN COMP</t>
  </si>
  <si>
    <t>BRUFEN SP</t>
  </si>
  <si>
    <t>METEOSPASMYL CP</t>
  </si>
  <si>
    <t>GLUCOPHAGE 1000 CP</t>
  </si>
  <si>
    <t>GLUCOPHAGE 500 CP/50</t>
  </si>
  <si>
    <t>GLUCOPHAGE 850 CP PM</t>
  </si>
  <si>
    <t>GLUCOPHAGE 850 CP GM</t>
  </si>
  <si>
    <t>PRAXILENE 200 CP</t>
  </si>
  <si>
    <t>DETENSIEL CP</t>
  </si>
  <si>
    <t>LEVOTHYROX 100U</t>
  </si>
  <si>
    <t>LEVOTHYROX 50U</t>
  </si>
  <si>
    <t>LEVOTHYROX 25U</t>
  </si>
  <si>
    <t>NORMACOL LAV AD</t>
  </si>
  <si>
    <t>DRILL EXPECT  AD</t>
  </si>
  <si>
    <t>DRILL EXPECT  AD S,S</t>
  </si>
  <si>
    <t>LARMABAK CL</t>
  </si>
  <si>
    <t>STER DEX PO</t>
  </si>
  <si>
    <t>MONTANT GLOBAL</t>
  </si>
  <si>
    <t>ESCOMPTE</t>
  </si>
  <si>
    <t>TRIAXON 500 IM B1</t>
  </si>
  <si>
    <t>MEFSAL 15 B10</t>
  </si>
  <si>
    <t>MEFSAL 7,5 B10</t>
  </si>
  <si>
    <t>MUXOL SP PEDIATR.</t>
  </si>
  <si>
    <t xml:space="preserve">PHARMACIE </t>
  </si>
  <si>
    <t>PRIX ESCOMPTE</t>
  </si>
  <si>
    <t>PRIX FACTURE</t>
  </si>
  <si>
    <t>ZUCAM SACHET</t>
  </si>
  <si>
    <t>PANACHE 2400U A 25% RF</t>
  </si>
  <si>
    <t>SA</t>
  </si>
  <si>
    <t>LP</t>
  </si>
  <si>
    <t>CH</t>
  </si>
  <si>
    <t>LO</t>
  </si>
  <si>
    <t>ID</t>
  </si>
  <si>
    <t>VOGALENE INJ</t>
  </si>
  <si>
    <t>VOGALENE SUPPO</t>
  </si>
  <si>
    <t>SAFLU  50U SPRAY</t>
  </si>
  <si>
    <t>SAFLU 125U SPRAY</t>
  </si>
  <si>
    <t>TRIAXON 250 IM B1</t>
  </si>
  <si>
    <t>TRIAXON   1G IM B1</t>
  </si>
  <si>
    <t>LOKMANE</t>
  </si>
  <si>
    <t>IMAD</t>
  </si>
  <si>
    <t>MT TOTAL</t>
  </si>
  <si>
    <t>PU</t>
  </si>
  <si>
    <t>QTE CDEE</t>
  </si>
  <si>
    <t>PEREMPTION</t>
  </si>
  <si>
    <t>N° BL =</t>
  </si>
  <si>
    <t>N° =</t>
  </si>
  <si>
    <t>MT PPV =</t>
  </si>
  <si>
    <t>MTPPH NR =</t>
  </si>
  <si>
    <t>MT PPH R =</t>
  </si>
  <si>
    <t>COOPERPHARMA 2014.10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</si>
</sst>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Calibri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7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/>
    <xf numFmtId="0" fontId="2" fillId="0" borderId="2" xfId="0" applyFont="1" applyBorder="1"/>
    <xf numFmtId="2" fontId="5" fillId="0" borderId="2" xfId="0" applyNumberFormat="1" applyFont="1" applyBorder="1"/>
    <xf numFmtId="2" fontId="2" fillId="0" borderId="2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3" fillId="0" borderId="2" xfId="0" applyNumberFormat="1" applyFont="1" applyFill="1" applyBorder="1"/>
    <xf numFmtId="0" fontId="3" fillId="0" borderId="2" xfId="0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0" fontId="7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9" fontId="4" fillId="0" borderId="2" xfId="0" applyNumberFormat="1" applyFont="1" applyBorder="1" applyAlignment="1"/>
    <xf numFmtId="0" fontId="3" fillId="0" borderId="2" xfId="0" applyFont="1" applyFill="1" applyBorder="1"/>
    <xf numFmtId="0" fontId="3" fillId="0" borderId="0" xfId="0" applyFont="1"/>
    <xf numFmtId="2" fontId="7" fillId="0" borderId="2" xfId="0" applyNumberFormat="1" applyFont="1" applyBorder="1"/>
    <xf numFmtId="0" fontId="10" fillId="0" borderId="2" xfId="0" applyFont="1" applyBorder="1"/>
    <xf numFmtId="2" fontId="10" fillId="0" borderId="2" xfId="0" applyNumberFormat="1" applyFont="1" applyBorder="1" applyAlignment="1"/>
    <xf numFmtId="9" fontId="10" fillId="0" borderId="2" xfId="0" applyNumberFormat="1" applyFont="1" applyBorder="1"/>
    <xf numFmtId="0" fontId="10" fillId="0" borderId="2" xfId="0" applyNumberFormat="1" applyFont="1" applyFill="1" applyBorder="1"/>
    <xf numFmtId="9" fontId="0" fillId="0" borderId="2" xfId="0" applyNumberFormat="1" applyFill="1" applyBorder="1"/>
    <xf numFmtId="2" fontId="0" fillId="0" borderId="2" xfId="0" applyNumberFormat="1" applyFill="1" applyBorder="1"/>
    <xf numFmtId="0" fontId="0" fillId="0" borderId="2" xfId="0" applyNumberFormat="1" applyFill="1" applyBorder="1"/>
    <xf numFmtId="2" fontId="0" fillId="0" borderId="0" xfId="0" applyNumberFormat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4" fontId="12" fillId="0" borderId="2" xfId="0" applyNumberFormat="1" applyFont="1" applyBorder="1"/>
    <xf numFmtId="0" fontId="3" fillId="2" borderId="2" xfId="0" applyFont="1" applyFill="1" applyBorder="1"/>
    <xf numFmtId="1" fontId="5" fillId="0" borderId="2" xfId="0" applyNumberFormat="1" applyFont="1" applyBorder="1"/>
    <xf numFmtId="1" fontId="2" fillId="0" borderId="2" xfId="0" applyNumberFormat="1" applyFont="1" applyBorder="1"/>
    <xf numFmtId="0" fontId="6" fillId="0" borderId="7" xfId="0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0" fontId="3" fillId="2" borderId="0" xfId="0" applyFont="1" applyFill="1"/>
    <xf numFmtId="0" fontId="2" fillId="3" borderId="2" xfId="0" applyFont="1" applyFill="1" applyBorder="1"/>
    <xf numFmtId="0" fontId="7" fillId="0" borderId="2" xfId="0" applyFont="1" applyBorder="1" applyAlignment="1">
      <alignment horizontal="center"/>
    </xf>
    <xf numFmtId="0" fontId="3" fillId="0" borderId="2" xfId="0" applyFont="1" applyFill="1" applyBorder="1" applyAlignment="1" applyProtection="1">
      <alignment horizontal="right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5" borderId="2" xfId="0" applyFont="1" applyFill="1" applyBorder="1"/>
    <xf numFmtId="2" fontId="3" fillId="5" borderId="2" xfId="0" applyNumberFormat="1" applyFont="1" applyFill="1" applyBorder="1"/>
    <xf numFmtId="9" fontId="3" fillId="5" borderId="2" xfId="0" applyNumberFormat="1" applyFont="1" applyFill="1" applyBorder="1"/>
    <xf numFmtId="0" fontId="3" fillId="5" borderId="2" xfId="0" applyFont="1" applyFill="1" applyBorder="1" applyAlignment="1">
      <alignment horizontal="right"/>
    </xf>
    <xf numFmtId="0" fontId="13" fillId="5" borderId="15" xfId="0" applyFont="1" applyFill="1" applyBorder="1" applyAlignment="1">
      <alignment horizontal="right"/>
    </xf>
    <xf numFmtId="0" fontId="3" fillId="5" borderId="2" xfId="0" applyFont="1" applyFill="1" applyBorder="1" applyAlignment="1" applyProtection="1">
      <alignment horizontal="right"/>
    </xf>
    <xf numFmtId="0" fontId="2" fillId="5" borderId="2" xfId="0" applyFont="1" applyFill="1" applyBorder="1"/>
    <xf numFmtId="2" fontId="3" fillId="5" borderId="2" xfId="0" applyNumberFormat="1" applyFont="1" applyFill="1" applyBorder="1" applyAlignment="1">
      <alignment horizontal="right"/>
    </xf>
    <xf numFmtId="2" fontId="2" fillId="5" borderId="2" xfId="0" applyNumberFormat="1" applyFont="1" applyFill="1" applyBorder="1"/>
    <xf numFmtId="1" fontId="3" fillId="5" borderId="2" xfId="0" applyNumberFormat="1" applyFont="1" applyFill="1" applyBorder="1" applyAlignment="1">
      <alignment horizontal="right"/>
    </xf>
    <xf numFmtId="1" fontId="2" fillId="5" borderId="2" xfId="0" applyNumberFormat="1" applyFont="1" applyFill="1" applyBorder="1"/>
    <xf numFmtId="0" fontId="13" fillId="6" borderId="15" xfId="0" applyFont="1" applyFill="1" applyBorder="1" applyAlignment="1">
      <alignment horizontal="right"/>
    </xf>
    <xf numFmtId="0" fontId="13" fillId="6" borderId="15" xfId="0" applyFont="1" applyFill="1" applyBorder="1" applyAlignment="1"/>
    <xf numFmtId="0" fontId="3" fillId="5" borderId="2" xfId="0" applyFont="1" applyFill="1" applyBorder="1" applyProtection="1"/>
    <xf numFmtId="2" fontId="3" fillId="0" borderId="2" xfId="0" applyNumberFormat="1" applyFont="1" applyFill="1" applyBorder="1"/>
    <xf numFmtId="0" fontId="13" fillId="0" borderId="15" xfId="0" applyFont="1" applyFill="1" applyBorder="1" applyAlignment="1">
      <alignment horizontal="right"/>
    </xf>
    <xf numFmtId="0" fontId="2" fillId="0" borderId="2" xfId="0" applyFont="1" applyFill="1" applyBorder="1"/>
    <xf numFmtId="2" fontId="2" fillId="0" borderId="2" xfId="0" applyNumberFormat="1" applyFont="1" applyFill="1" applyBorder="1"/>
    <xf numFmtId="1" fontId="2" fillId="0" borderId="2" xfId="0" applyNumberFormat="1" applyFont="1" applyFill="1" applyBorder="1"/>
    <xf numFmtId="0" fontId="2" fillId="0" borderId="1" xfId="0" applyFont="1" applyFill="1" applyBorder="1" applyAlignment="1">
      <alignment horizontal="center"/>
    </xf>
    <xf numFmtId="2" fontId="5" fillId="0" borderId="2" xfId="0" applyNumberFormat="1" applyFont="1" applyFill="1" applyBorder="1"/>
    <xf numFmtId="0" fontId="3" fillId="0" borderId="0" xfId="0" applyFont="1" applyFill="1"/>
    <xf numFmtId="0" fontId="2" fillId="0" borderId="3" xfId="0" applyFont="1" applyFill="1" applyBorder="1" applyAlignment="1">
      <alignment horizontal="center"/>
    </xf>
    <xf numFmtId="9" fontId="4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2" xfId="0" applyFont="1" applyFill="1" applyBorder="1"/>
    <xf numFmtId="1" fontId="5" fillId="0" borderId="2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64" fontId="3" fillId="0" borderId="2" xfId="0" applyNumberFormat="1" applyFont="1" applyFill="1" applyBorder="1"/>
    <xf numFmtId="0" fontId="9" fillId="0" borderId="2" xfId="0" applyFont="1" applyFill="1" applyBorder="1"/>
    <xf numFmtId="2" fontId="9" fillId="0" borderId="2" xfId="0" applyNumberFormat="1" applyFont="1" applyFill="1" applyBorder="1"/>
    <xf numFmtId="0" fontId="13" fillId="0" borderId="15" xfId="0" applyFont="1" applyFill="1" applyBorder="1"/>
    <xf numFmtId="0" fontId="3" fillId="0" borderId="2" xfId="0" applyFont="1" applyFill="1" applyBorder="1" applyProtection="1"/>
    <xf numFmtId="0" fontId="13" fillId="0" borderId="15" xfId="0" applyFont="1" applyFill="1" applyBorder="1" applyAlignment="1"/>
    <xf numFmtId="0" fontId="0" fillId="0" borderId="0" xfId="0" applyFill="1"/>
    <xf numFmtId="0" fontId="6" fillId="0" borderId="0" xfId="0" applyFont="1" applyBorder="1" applyAlignment="1">
      <alignment horizontal="center"/>
    </xf>
    <xf numFmtId="0" fontId="14" fillId="2" borderId="2" xfId="0" applyFont="1" applyFill="1" applyBorder="1"/>
    <xf numFmtId="2" fontId="14" fillId="2" borderId="2" xfId="0" applyNumberFormat="1" applyFont="1" applyFill="1" applyBorder="1"/>
    <xf numFmtId="9" fontId="14" fillId="2" borderId="2" xfId="0" applyNumberFormat="1" applyFont="1" applyFill="1" applyBorder="1"/>
    <xf numFmtId="9" fontId="14" fillId="0" borderId="2" xfId="0" applyNumberFormat="1" applyFont="1" applyFill="1" applyBorder="1"/>
    <xf numFmtId="0" fontId="14" fillId="0" borderId="2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4" fillId="0" borderId="2" xfId="0" applyFont="1" applyBorder="1" applyAlignment="1" applyProtection="1">
      <alignment horizontal="right"/>
    </xf>
    <xf numFmtId="0" fontId="16" fillId="0" borderId="2" xfId="0" applyFont="1" applyBorder="1"/>
    <xf numFmtId="2" fontId="14" fillId="0" borderId="2" xfId="0" applyNumberFormat="1" applyFont="1" applyFill="1" applyBorder="1" applyAlignment="1">
      <alignment horizontal="right"/>
    </xf>
    <xf numFmtId="2" fontId="16" fillId="0" borderId="2" xfId="0" applyNumberFormat="1" applyFont="1" applyBorder="1"/>
    <xf numFmtId="1" fontId="14" fillId="0" borderId="2" xfId="0" applyNumberFormat="1" applyFont="1" applyFill="1" applyBorder="1" applyAlignment="1">
      <alignment horizontal="right"/>
    </xf>
    <xf numFmtId="1" fontId="16" fillId="0" borderId="2" xfId="0" applyNumberFormat="1" applyFont="1" applyBorder="1"/>
    <xf numFmtId="164" fontId="14" fillId="2" borderId="2" xfId="0" applyNumberFormat="1" applyFont="1" applyFill="1" applyBorder="1"/>
    <xf numFmtId="0" fontId="14" fillId="2" borderId="2" xfId="0" applyFont="1" applyFill="1" applyBorder="1" applyAlignment="1">
      <alignment horizontal="right"/>
    </xf>
    <xf numFmtId="0" fontId="15" fillId="4" borderId="15" xfId="0" applyFont="1" applyFill="1" applyBorder="1" applyAlignment="1">
      <alignment horizontal="right"/>
    </xf>
    <xf numFmtId="0" fontId="14" fillId="2" borderId="2" xfId="0" applyFont="1" applyFill="1" applyBorder="1" applyAlignment="1" applyProtection="1">
      <alignment horizontal="right"/>
    </xf>
    <xf numFmtId="1" fontId="14" fillId="2" borderId="2" xfId="0" applyNumberFormat="1" applyFont="1" applyFill="1" applyBorder="1" applyAlignment="1">
      <alignment horizontal="right"/>
    </xf>
    <xf numFmtId="0" fontId="14" fillId="0" borderId="2" xfId="0" applyFont="1" applyFill="1" applyBorder="1"/>
    <xf numFmtId="2" fontId="14" fillId="0" borderId="2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15" fillId="0" borderId="15" xfId="0" applyFont="1" applyFill="1" applyBorder="1" applyAlignment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6" fillId="0" borderId="2" xfId="0" applyFont="1" applyFill="1" applyBorder="1"/>
    <xf numFmtId="2" fontId="16" fillId="0" borderId="2" xfId="0" applyNumberFormat="1" applyFont="1" applyFill="1" applyBorder="1"/>
    <xf numFmtId="1" fontId="16" fillId="0" borderId="2" xfId="0" applyNumberFormat="1" applyFont="1" applyFill="1" applyBorder="1"/>
    <xf numFmtId="0" fontId="17" fillId="2" borderId="2" xfId="0" applyFont="1" applyFill="1" applyBorder="1"/>
    <xf numFmtId="2" fontId="17" fillId="2" borderId="2" xfId="0" applyNumberFormat="1" applyFont="1" applyFill="1" applyBorder="1"/>
    <xf numFmtId="0" fontId="15" fillId="4" borderId="15" xfId="0" applyFont="1" applyFill="1" applyBorder="1"/>
    <xf numFmtId="0" fontId="14" fillId="2" borderId="2" xfId="0" applyFont="1" applyFill="1" applyBorder="1" applyProtection="1"/>
    <xf numFmtId="0" fontId="15" fillId="4" borderId="15" xfId="0" applyFont="1" applyFill="1" applyBorder="1" applyAlignment="1"/>
    <xf numFmtId="0" fontId="14" fillId="0" borderId="2" xfId="0" applyFont="1" applyBorder="1"/>
    <xf numFmtId="0" fontId="15" fillId="0" borderId="15" xfId="0" applyFont="1" applyBorder="1" applyAlignment="1"/>
    <xf numFmtId="0" fontId="14" fillId="0" borderId="2" xfId="0" applyFont="1" applyBorder="1" applyProtection="1"/>
    <xf numFmtId="14" fontId="0" fillId="0" borderId="2" xfId="0" applyNumberFormat="1" applyFill="1" applyBorder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0" xfId="0" applyNumberFormat="1"/>
    <xf numFmtId="0" fontId="0" fillId="0" borderId="0" xfId="0" applyNumberForma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 2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showZeros="0" zoomScale="87" zoomScaleNormal="87" workbookViewId="0">
      <selection activeCell="Q5" sqref="Q5:Q103"/>
    </sheetView>
  </sheetViews>
  <sheetFormatPr baseColWidth="10" defaultRowHeight="11.25" customHeight="1" x14ac:dyDescent="0.25"/>
  <cols>
    <col min="1" max="1" width="25.140625" style="84" bestFit="1" customWidth="1"/>
    <col min="2" max="2" width="6.5703125" style="84" bestFit="1" customWidth="1"/>
    <col min="3" max="3" width="6" style="84" bestFit="1" customWidth="1"/>
    <col min="4" max="4" width="5.85546875" style="84" bestFit="1" customWidth="1"/>
    <col min="5" max="5" width="6.7109375" style="66" bestFit="1" customWidth="1"/>
    <col min="6" max="6" width="7" style="66" bestFit="1" customWidth="1"/>
    <col min="7" max="7" width="6.42578125" style="66" bestFit="1" customWidth="1"/>
    <col min="8" max="9" width="6.42578125" style="66" customWidth="1"/>
    <col min="10" max="10" width="8.7109375" style="66" bestFit="1" customWidth="1"/>
    <col min="11" max="13" width="8.42578125" style="66" bestFit="1" customWidth="1"/>
    <col min="14" max="15" width="8.42578125" style="66" customWidth="1"/>
    <col min="16" max="16" width="9.5703125" style="66" bestFit="1" customWidth="1"/>
    <col min="17" max="17" width="7" style="66" bestFit="1" customWidth="1"/>
    <col min="18" max="18" width="6.42578125" style="66" bestFit="1" customWidth="1"/>
    <col min="19" max="19" width="6.7109375" style="66" bestFit="1" customWidth="1"/>
    <col min="20" max="21" width="6.7109375" style="66" customWidth="1"/>
    <col min="22" max="22" width="8.7109375" style="66" bestFit="1" customWidth="1"/>
    <col min="23" max="16384" width="11.42578125" style="66"/>
  </cols>
  <sheetData>
    <row r="1" spans="1:22" ht="11.25" customHeight="1" x14ac:dyDescent="0.2">
      <c r="A1" s="64" t="s">
        <v>119</v>
      </c>
      <c r="B1" s="135" t="s">
        <v>21</v>
      </c>
      <c r="C1" s="136"/>
      <c r="D1" s="137"/>
      <c r="E1" s="127" t="s">
        <v>20</v>
      </c>
      <c r="F1" s="131"/>
      <c r="G1" s="131"/>
      <c r="H1" s="131"/>
      <c r="I1" s="131"/>
      <c r="J1" s="128"/>
      <c r="K1" s="65">
        <f t="shared" ref="K1:P1" si="0">K4*(1-$D$3)</f>
        <v>19960.831142629988</v>
      </c>
      <c r="L1" s="65">
        <f t="shared" si="0"/>
        <v>22363.894495879991</v>
      </c>
      <c r="M1" s="65">
        <f t="shared" si="0"/>
        <v>18071.968796279998</v>
      </c>
      <c r="N1" s="65">
        <f t="shared" si="0"/>
        <v>21100.723770770001</v>
      </c>
      <c r="O1" s="65">
        <f t="shared" si="0"/>
        <v>5541.1495762699988</v>
      </c>
      <c r="P1" s="62">
        <f t="shared" si="0"/>
        <v>87038.567781829974</v>
      </c>
      <c r="Q1" s="141" t="s">
        <v>15</v>
      </c>
      <c r="R1" s="141"/>
      <c r="S1" s="141"/>
      <c r="T1" s="142" t="s">
        <v>10</v>
      </c>
      <c r="U1" s="143"/>
      <c r="V1" s="144"/>
    </row>
    <row r="2" spans="1:22" ht="11.25" customHeight="1" x14ac:dyDescent="0.2">
      <c r="A2" s="67"/>
      <c r="B2" s="138"/>
      <c r="C2" s="139"/>
      <c r="D2" s="140"/>
      <c r="E2" s="145" t="s">
        <v>0</v>
      </c>
      <c r="F2" s="145"/>
      <c r="G2" s="145"/>
      <c r="H2" s="145"/>
      <c r="I2" s="145"/>
      <c r="J2" s="130"/>
      <c r="K2" s="146" t="s">
        <v>133</v>
      </c>
      <c r="L2" s="146"/>
      <c r="M2" s="146"/>
      <c r="N2" s="146"/>
      <c r="O2" s="146"/>
      <c r="P2" s="146"/>
      <c r="Q2" s="146" t="s">
        <v>1</v>
      </c>
      <c r="R2" s="146"/>
      <c r="S2" s="146"/>
      <c r="T2" s="146"/>
      <c r="U2" s="146"/>
      <c r="V2" s="146"/>
    </row>
    <row r="3" spans="1:22" ht="11.25" customHeight="1" x14ac:dyDescent="0.2">
      <c r="A3" s="67"/>
      <c r="B3" s="129" t="s">
        <v>22</v>
      </c>
      <c r="C3" s="130"/>
      <c r="D3" s="68">
        <v>0.02</v>
      </c>
      <c r="E3" s="132" t="s">
        <v>2</v>
      </c>
      <c r="F3" s="133"/>
      <c r="G3" s="133"/>
      <c r="H3" s="133"/>
      <c r="I3" s="134"/>
      <c r="J3" s="69" t="s">
        <v>3</v>
      </c>
      <c r="K3" s="132" t="s">
        <v>2</v>
      </c>
      <c r="L3" s="133"/>
      <c r="M3" s="133"/>
      <c r="N3" s="133"/>
      <c r="O3" s="134"/>
      <c r="P3" s="69" t="s">
        <v>4</v>
      </c>
      <c r="Q3" s="132" t="s">
        <v>2</v>
      </c>
      <c r="R3" s="133"/>
      <c r="S3" s="133"/>
      <c r="T3" s="133"/>
      <c r="U3" s="134"/>
      <c r="V3" s="69" t="s">
        <v>3</v>
      </c>
    </row>
    <row r="4" spans="1:22" ht="11.25" customHeight="1" x14ac:dyDescent="0.2">
      <c r="A4" s="70"/>
      <c r="B4" s="71"/>
      <c r="C4" s="127" t="s">
        <v>5</v>
      </c>
      <c r="D4" s="128"/>
      <c r="E4" s="72">
        <f>SUM(E6:E240)</f>
        <v>1080</v>
      </c>
      <c r="F4" s="72">
        <f>SUM(F6:F240)</f>
        <v>1165</v>
      </c>
      <c r="G4" s="72">
        <f>SUM(G6:G240)</f>
        <v>1055</v>
      </c>
      <c r="H4" s="72">
        <f>SUM(H6:H240)</f>
        <v>1030</v>
      </c>
      <c r="I4" s="72">
        <f>SUM(I6:I240)</f>
        <v>315</v>
      </c>
      <c r="J4" s="61">
        <f>SUM(E4:I4)</f>
        <v>4645</v>
      </c>
      <c r="K4" s="65">
        <f>SUM(K6:K240)</f>
        <v>20368.195043499989</v>
      </c>
      <c r="L4" s="65">
        <f>SUM(L6:L240)</f>
        <v>22820.300505999992</v>
      </c>
      <c r="M4" s="65">
        <f>SUM(M6:M240)</f>
        <v>18440.784485999997</v>
      </c>
      <c r="N4" s="65">
        <f>SUM(N6:N240)</f>
        <v>21531.350786499999</v>
      </c>
      <c r="O4" s="65">
        <f>SUM(O6:O240)</f>
        <v>5654.2342614999989</v>
      </c>
      <c r="P4" s="62">
        <f>SUM(K4:O4)</f>
        <v>88814.865083499972</v>
      </c>
      <c r="Q4" s="73">
        <f>SUM(Q6:Q240)</f>
        <v>1080</v>
      </c>
      <c r="R4" s="73">
        <f>SUM(R6:R240)</f>
        <v>1165</v>
      </c>
      <c r="S4" s="73">
        <f>SUM(S6:S240)</f>
        <v>1055</v>
      </c>
      <c r="T4" s="73">
        <f>SUM(T6:T240)</f>
        <v>1030</v>
      </c>
      <c r="U4" s="73">
        <f>SUM(U6:U240)</f>
        <v>315</v>
      </c>
      <c r="V4" s="63">
        <f>SUM(Q4:U4)</f>
        <v>4645</v>
      </c>
    </row>
    <row r="5" spans="1:22" ht="11.25" customHeight="1" x14ac:dyDescent="0.2">
      <c r="A5" s="74" t="s">
        <v>6</v>
      </c>
      <c r="B5" s="75" t="s">
        <v>7</v>
      </c>
      <c r="C5" s="76" t="s">
        <v>8</v>
      </c>
      <c r="D5" s="76" t="s">
        <v>9</v>
      </c>
      <c r="E5" s="77" t="s">
        <v>120</v>
      </c>
      <c r="F5" s="77" t="s">
        <v>121</v>
      </c>
      <c r="G5" s="77" t="s">
        <v>122</v>
      </c>
      <c r="H5" s="77" t="s">
        <v>123</v>
      </c>
      <c r="I5" s="77" t="s">
        <v>124</v>
      </c>
      <c r="J5" s="69" t="s">
        <v>13</v>
      </c>
      <c r="K5" s="77" t="s">
        <v>120</v>
      </c>
      <c r="L5" s="77" t="s">
        <v>121</v>
      </c>
      <c r="M5" s="77" t="s">
        <v>122</v>
      </c>
      <c r="N5" s="77" t="s">
        <v>123</v>
      </c>
      <c r="O5" s="77" t="s">
        <v>124</v>
      </c>
      <c r="P5" s="69" t="s">
        <v>13</v>
      </c>
      <c r="Q5" s="77" t="s">
        <v>120</v>
      </c>
      <c r="R5" s="77" t="s">
        <v>121</v>
      </c>
      <c r="S5" s="77" t="s">
        <v>122</v>
      </c>
      <c r="T5" s="77" t="s">
        <v>123</v>
      </c>
      <c r="U5" s="77" t="s">
        <v>124</v>
      </c>
      <c r="V5" s="69" t="s">
        <v>13</v>
      </c>
    </row>
    <row r="6" spans="1:22" ht="11.25" customHeight="1" x14ac:dyDescent="0.2">
      <c r="A6" s="19" t="s">
        <v>24</v>
      </c>
      <c r="B6" s="59">
        <v>44</v>
      </c>
      <c r="C6" s="11">
        <v>0.15</v>
      </c>
      <c r="D6" s="11">
        <v>0</v>
      </c>
      <c r="E6" s="12"/>
      <c r="F6" s="12"/>
      <c r="G6" s="60">
        <v>5</v>
      </c>
      <c r="H6" s="12">
        <v>10</v>
      </c>
      <c r="I6" s="41"/>
      <c r="J6" s="61">
        <f>SUM(E6:I6)</f>
        <v>15</v>
      </c>
      <c r="K6" s="13">
        <f>(E6*$B6*0.6607)*(1-$C6)</f>
        <v>0</v>
      </c>
      <c r="L6" s="13">
        <f>(F6*$B6*0.6607)*(1-$C6)</f>
        <v>0</v>
      </c>
      <c r="M6" s="13">
        <f>(G6*$B6*0.6607)*(1-$C6)</f>
        <v>123.55089999999998</v>
      </c>
      <c r="N6" s="13">
        <f>(H6*$B6*0.6607)*(1-$C6)</f>
        <v>247.10179999999997</v>
      </c>
      <c r="O6" s="13">
        <f>(I6*$B6*0.6607)*(1-$C6)</f>
        <v>0</v>
      </c>
      <c r="P6" s="62">
        <f>SUM(K6:O6)</f>
        <v>370.65269999999998</v>
      </c>
      <c r="Q6" s="37">
        <f>E6*(1+$D6)</f>
        <v>0</v>
      </c>
      <c r="R6" s="37">
        <f>F6*(1+$D6)</f>
        <v>0</v>
      </c>
      <c r="S6" s="37">
        <f>G6*(1+$D6)</f>
        <v>5</v>
      </c>
      <c r="T6" s="37">
        <f>H6*(1+$D6)</f>
        <v>10</v>
      </c>
      <c r="U6" s="37">
        <f>I6*(1+$D6)</f>
        <v>0</v>
      </c>
      <c r="V6" s="63">
        <f>SUM(Q6:U6)</f>
        <v>15</v>
      </c>
    </row>
    <row r="7" spans="1:22" ht="11.25" customHeight="1" x14ac:dyDescent="0.2">
      <c r="A7" s="19" t="s">
        <v>23</v>
      </c>
      <c r="B7" s="59">
        <v>23</v>
      </c>
      <c r="C7" s="11">
        <v>0.15</v>
      </c>
      <c r="D7" s="11">
        <v>0</v>
      </c>
      <c r="E7" s="12"/>
      <c r="F7" s="12"/>
      <c r="G7" s="60">
        <v>5</v>
      </c>
      <c r="H7" s="12">
        <v>10</v>
      </c>
      <c r="I7" s="41"/>
      <c r="J7" s="61">
        <f t="shared" ref="J7:J72" si="1">SUM(E7:I7)</f>
        <v>15</v>
      </c>
      <c r="K7" s="13">
        <f t="shared" ref="K7:O57" si="2">(E7*$B7*0.6607)*(1-$C7)</f>
        <v>0</v>
      </c>
      <c r="L7" s="13">
        <f t="shared" si="2"/>
        <v>0</v>
      </c>
      <c r="M7" s="13">
        <f t="shared" si="2"/>
        <v>64.583424999999991</v>
      </c>
      <c r="N7" s="13">
        <f t="shared" si="2"/>
        <v>129.16684999999998</v>
      </c>
      <c r="O7" s="13">
        <f t="shared" si="2"/>
        <v>0</v>
      </c>
      <c r="P7" s="62">
        <f t="shared" ref="P7:P72" si="3">SUM(K7:O7)</f>
        <v>193.75027499999999</v>
      </c>
      <c r="Q7" s="37">
        <f t="shared" ref="Q7:U57" si="4">E7*(1+$D7)</f>
        <v>0</v>
      </c>
      <c r="R7" s="37">
        <f t="shared" si="4"/>
        <v>0</v>
      </c>
      <c r="S7" s="37">
        <f t="shared" si="4"/>
        <v>5</v>
      </c>
      <c r="T7" s="37">
        <f t="shared" si="4"/>
        <v>10</v>
      </c>
      <c r="U7" s="37">
        <f t="shared" si="4"/>
        <v>0</v>
      </c>
      <c r="V7" s="63">
        <f t="shared" ref="V7:V72" si="5">SUM(Q7:U7)</f>
        <v>15</v>
      </c>
    </row>
    <row r="8" spans="1:22" ht="11.25" customHeight="1" x14ac:dyDescent="0.2">
      <c r="A8" s="19" t="s">
        <v>25</v>
      </c>
      <c r="B8" s="59">
        <v>84</v>
      </c>
      <c r="C8" s="11">
        <v>0.15</v>
      </c>
      <c r="D8" s="11">
        <v>0</v>
      </c>
      <c r="E8" s="12"/>
      <c r="F8" s="12"/>
      <c r="G8" s="60"/>
      <c r="H8" s="12"/>
      <c r="I8" s="41"/>
      <c r="J8" s="61">
        <f t="shared" si="1"/>
        <v>0</v>
      </c>
      <c r="K8" s="13">
        <f t="shared" si="2"/>
        <v>0</v>
      </c>
      <c r="L8" s="13">
        <f t="shared" si="2"/>
        <v>0</v>
      </c>
      <c r="M8" s="13">
        <f t="shared" si="2"/>
        <v>0</v>
      </c>
      <c r="N8" s="13">
        <f t="shared" si="2"/>
        <v>0</v>
      </c>
      <c r="O8" s="13">
        <f t="shared" si="2"/>
        <v>0</v>
      </c>
      <c r="P8" s="62">
        <f t="shared" si="3"/>
        <v>0</v>
      </c>
      <c r="Q8" s="37">
        <f t="shared" si="4"/>
        <v>0</v>
      </c>
      <c r="R8" s="37">
        <f t="shared" si="4"/>
        <v>0</v>
      </c>
      <c r="S8" s="37">
        <f t="shared" si="4"/>
        <v>0</v>
      </c>
      <c r="T8" s="37">
        <f t="shared" si="4"/>
        <v>0</v>
      </c>
      <c r="U8" s="37">
        <f t="shared" si="4"/>
        <v>0</v>
      </c>
      <c r="V8" s="63">
        <f t="shared" si="5"/>
        <v>0</v>
      </c>
    </row>
    <row r="9" spans="1:22" ht="11.25" customHeight="1" x14ac:dyDescent="0.2">
      <c r="A9" s="19" t="s">
        <v>26</v>
      </c>
      <c r="B9" s="59">
        <v>54.8</v>
      </c>
      <c r="C9" s="11">
        <v>0.15</v>
      </c>
      <c r="D9" s="11">
        <v>0</v>
      </c>
      <c r="E9" s="12"/>
      <c r="F9" s="12"/>
      <c r="G9" s="60"/>
      <c r="H9" s="12"/>
      <c r="I9" s="41"/>
      <c r="J9" s="61">
        <f t="shared" si="1"/>
        <v>0</v>
      </c>
      <c r="K9" s="13">
        <f t="shared" si="2"/>
        <v>0</v>
      </c>
      <c r="L9" s="13">
        <f t="shared" si="2"/>
        <v>0</v>
      </c>
      <c r="M9" s="13">
        <f t="shared" si="2"/>
        <v>0</v>
      </c>
      <c r="N9" s="13">
        <f t="shared" si="2"/>
        <v>0</v>
      </c>
      <c r="O9" s="13">
        <f t="shared" si="2"/>
        <v>0</v>
      </c>
      <c r="P9" s="62">
        <f t="shared" si="3"/>
        <v>0</v>
      </c>
      <c r="Q9" s="37">
        <f t="shared" si="4"/>
        <v>0</v>
      </c>
      <c r="R9" s="37">
        <f t="shared" si="4"/>
        <v>0</v>
      </c>
      <c r="S9" s="37">
        <f t="shared" si="4"/>
        <v>0</v>
      </c>
      <c r="T9" s="37">
        <f t="shared" si="4"/>
        <v>0</v>
      </c>
      <c r="U9" s="37">
        <f t="shared" si="4"/>
        <v>0</v>
      </c>
      <c r="V9" s="63">
        <f t="shared" si="5"/>
        <v>0</v>
      </c>
    </row>
    <row r="10" spans="1:22" ht="11.25" customHeight="1" x14ac:dyDescent="0.2">
      <c r="A10" s="19" t="s">
        <v>27</v>
      </c>
      <c r="B10" s="59">
        <v>98.9</v>
      </c>
      <c r="C10" s="11">
        <v>0.15</v>
      </c>
      <c r="D10" s="11">
        <v>0</v>
      </c>
      <c r="E10" s="12"/>
      <c r="F10" s="12"/>
      <c r="G10" s="60"/>
      <c r="H10" s="12">
        <v>5</v>
      </c>
      <c r="I10" s="41"/>
      <c r="J10" s="61">
        <f t="shared" si="1"/>
        <v>5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277.70872749999995</v>
      </c>
      <c r="O10" s="13">
        <f t="shared" si="2"/>
        <v>0</v>
      </c>
      <c r="P10" s="62">
        <f t="shared" si="3"/>
        <v>277.70872749999995</v>
      </c>
      <c r="Q10" s="37">
        <f t="shared" si="4"/>
        <v>0</v>
      </c>
      <c r="R10" s="37">
        <f t="shared" si="4"/>
        <v>0</v>
      </c>
      <c r="S10" s="37">
        <f t="shared" si="4"/>
        <v>0</v>
      </c>
      <c r="T10" s="37">
        <f t="shared" si="4"/>
        <v>5</v>
      </c>
      <c r="U10" s="37">
        <f t="shared" si="4"/>
        <v>0</v>
      </c>
      <c r="V10" s="63">
        <f t="shared" si="5"/>
        <v>5</v>
      </c>
    </row>
    <row r="11" spans="1:22" ht="11.25" customHeight="1" x14ac:dyDescent="0.2">
      <c r="A11" s="19" t="s">
        <v>28</v>
      </c>
      <c r="B11" s="59">
        <v>35</v>
      </c>
      <c r="C11" s="11">
        <v>0.15</v>
      </c>
      <c r="D11" s="11">
        <v>0</v>
      </c>
      <c r="E11" s="12">
        <v>20</v>
      </c>
      <c r="F11" s="12">
        <v>15</v>
      </c>
      <c r="G11" s="60"/>
      <c r="H11" s="12"/>
      <c r="I11" s="41"/>
      <c r="J11" s="61">
        <f t="shared" si="1"/>
        <v>35</v>
      </c>
      <c r="K11" s="13">
        <f t="shared" si="2"/>
        <v>393.11649999999997</v>
      </c>
      <c r="L11" s="13">
        <f t="shared" si="2"/>
        <v>294.83737499999995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62">
        <f t="shared" si="3"/>
        <v>687.95387499999993</v>
      </c>
      <c r="Q11" s="37">
        <f t="shared" si="4"/>
        <v>20</v>
      </c>
      <c r="R11" s="37">
        <f t="shared" si="4"/>
        <v>15</v>
      </c>
      <c r="S11" s="37">
        <f t="shared" si="4"/>
        <v>0</v>
      </c>
      <c r="T11" s="37">
        <f t="shared" si="4"/>
        <v>0</v>
      </c>
      <c r="U11" s="37">
        <f t="shared" si="4"/>
        <v>0</v>
      </c>
      <c r="V11" s="63">
        <f t="shared" si="5"/>
        <v>35</v>
      </c>
    </row>
    <row r="12" spans="1:22" ht="11.25" customHeight="1" x14ac:dyDescent="0.2">
      <c r="A12" s="19" t="s">
        <v>29</v>
      </c>
      <c r="B12" s="59">
        <v>60</v>
      </c>
      <c r="C12" s="11">
        <v>0.15</v>
      </c>
      <c r="D12" s="11">
        <v>0</v>
      </c>
      <c r="E12" s="12">
        <v>15</v>
      </c>
      <c r="F12" s="12">
        <v>40</v>
      </c>
      <c r="G12" s="60"/>
      <c r="H12" s="12">
        <v>10</v>
      </c>
      <c r="I12" s="41"/>
      <c r="J12" s="61">
        <f t="shared" si="1"/>
        <v>65</v>
      </c>
      <c r="K12" s="13">
        <f t="shared" si="2"/>
        <v>505.43549999999999</v>
      </c>
      <c r="L12" s="13">
        <f t="shared" si="2"/>
        <v>1347.8279999999997</v>
      </c>
      <c r="M12" s="13">
        <f t="shared" si="2"/>
        <v>0</v>
      </c>
      <c r="N12" s="13">
        <f t="shared" si="2"/>
        <v>336.95699999999994</v>
      </c>
      <c r="O12" s="13">
        <f t="shared" si="2"/>
        <v>0</v>
      </c>
      <c r="P12" s="62">
        <f t="shared" si="3"/>
        <v>2190.2204999999999</v>
      </c>
      <c r="Q12" s="37">
        <f t="shared" si="4"/>
        <v>15</v>
      </c>
      <c r="R12" s="37">
        <f t="shared" si="4"/>
        <v>40</v>
      </c>
      <c r="S12" s="37">
        <f t="shared" si="4"/>
        <v>0</v>
      </c>
      <c r="T12" s="37">
        <f t="shared" si="4"/>
        <v>10</v>
      </c>
      <c r="U12" s="37">
        <f t="shared" si="4"/>
        <v>0</v>
      </c>
      <c r="V12" s="63">
        <f t="shared" si="5"/>
        <v>65</v>
      </c>
    </row>
    <row r="13" spans="1:22" ht="11.25" customHeight="1" x14ac:dyDescent="0.2">
      <c r="A13" s="19" t="s">
        <v>30</v>
      </c>
      <c r="B13" s="59">
        <v>99</v>
      </c>
      <c r="C13" s="11">
        <v>0.15</v>
      </c>
      <c r="D13" s="11">
        <v>0</v>
      </c>
      <c r="E13" s="12"/>
      <c r="F13" s="12"/>
      <c r="G13" s="60"/>
      <c r="H13" s="12">
        <v>10</v>
      </c>
      <c r="I13" s="41"/>
      <c r="J13" s="61">
        <f t="shared" si="1"/>
        <v>10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3">
        <f t="shared" si="2"/>
        <v>555.97904999999992</v>
      </c>
      <c r="O13" s="13">
        <f t="shared" si="2"/>
        <v>0</v>
      </c>
      <c r="P13" s="62">
        <f t="shared" si="3"/>
        <v>555.97904999999992</v>
      </c>
      <c r="Q13" s="37">
        <f t="shared" si="4"/>
        <v>0</v>
      </c>
      <c r="R13" s="37">
        <f t="shared" si="4"/>
        <v>0</v>
      </c>
      <c r="S13" s="37">
        <f t="shared" si="4"/>
        <v>0</v>
      </c>
      <c r="T13" s="37">
        <f t="shared" si="4"/>
        <v>10</v>
      </c>
      <c r="U13" s="37">
        <f t="shared" si="4"/>
        <v>0</v>
      </c>
      <c r="V13" s="63">
        <f t="shared" si="5"/>
        <v>10</v>
      </c>
    </row>
    <row r="14" spans="1:22" ht="11.25" customHeight="1" x14ac:dyDescent="0.2">
      <c r="A14" s="19" t="s">
        <v>33</v>
      </c>
      <c r="B14" s="59">
        <v>14.5</v>
      </c>
      <c r="C14" s="11">
        <v>0.3</v>
      </c>
      <c r="D14" s="11">
        <v>0</v>
      </c>
      <c r="E14" s="12">
        <v>40</v>
      </c>
      <c r="F14" s="12">
        <v>40</v>
      </c>
      <c r="G14" s="60">
        <v>40</v>
      </c>
      <c r="H14" s="12">
        <v>10</v>
      </c>
      <c r="I14" s="41">
        <v>20</v>
      </c>
      <c r="J14" s="61">
        <f t="shared" si="1"/>
        <v>150</v>
      </c>
      <c r="K14" s="13">
        <f t="shared" si="2"/>
        <v>268.24419999999998</v>
      </c>
      <c r="L14" s="13">
        <f t="shared" si="2"/>
        <v>268.24419999999998</v>
      </c>
      <c r="M14" s="13">
        <f t="shared" si="2"/>
        <v>268.24419999999998</v>
      </c>
      <c r="N14" s="13">
        <f t="shared" si="2"/>
        <v>67.061049999999994</v>
      </c>
      <c r="O14" s="13">
        <f t="shared" si="2"/>
        <v>134.12209999999999</v>
      </c>
      <c r="P14" s="62">
        <f t="shared" si="3"/>
        <v>1005.9157499999999</v>
      </c>
      <c r="Q14" s="37">
        <f t="shared" si="4"/>
        <v>40</v>
      </c>
      <c r="R14" s="37">
        <f t="shared" si="4"/>
        <v>40</v>
      </c>
      <c r="S14" s="37">
        <f t="shared" si="4"/>
        <v>40</v>
      </c>
      <c r="T14" s="37">
        <f t="shared" si="4"/>
        <v>10</v>
      </c>
      <c r="U14" s="37">
        <f t="shared" si="4"/>
        <v>20</v>
      </c>
      <c r="V14" s="63">
        <f t="shared" si="5"/>
        <v>150</v>
      </c>
    </row>
    <row r="15" spans="1:22" ht="11.25" customHeight="1" x14ac:dyDescent="0.2">
      <c r="A15" s="19" t="s">
        <v>35</v>
      </c>
      <c r="B15" s="59">
        <v>10</v>
      </c>
      <c r="C15" s="11">
        <v>0.3</v>
      </c>
      <c r="D15" s="11">
        <v>0</v>
      </c>
      <c r="E15" s="12"/>
      <c r="F15" s="12"/>
      <c r="G15" s="60"/>
      <c r="H15" s="12"/>
      <c r="I15" s="41"/>
      <c r="J15" s="61">
        <f t="shared" si="1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62">
        <f t="shared" si="3"/>
        <v>0</v>
      </c>
      <c r="Q15" s="37">
        <f t="shared" si="4"/>
        <v>0</v>
      </c>
      <c r="R15" s="37">
        <f t="shared" si="4"/>
        <v>0</v>
      </c>
      <c r="S15" s="37">
        <f t="shared" si="4"/>
        <v>0</v>
      </c>
      <c r="T15" s="37">
        <f t="shared" si="4"/>
        <v>0</v>
      </c>
      <c r="U15" s="37">
        <f t="shared" si="4"/>
        <v>0</v>
      </c>
      <c r="V15" s="63">
        <f t="shared" si="5"/>
        <v>0</v>
      </c>
    </row>
    <row r="16" spans="1:22" ht="11.25" customHeight="1" x14ac:dyDescent="0.2">
      <c r="A16" s="19" t="s">
        <v>32</v>
      </c>
      <c r="B16" s="59">
        <v>14</v>
      </c>
      <c r="C16" s="11">
        <v>0.3</v>
      </c>
      <c r="D16" s="11">
        <v>0</v>
      </c>
      <c r="E16" s="12">
        <v>30</v>
      </c>
      <c r="F16" s="12"/>
      <c r="G16" s="60">
        <v>10</v>
      </c>
      <c r="H16" s="12">
        <v>10</v>
      </c>
      <c r="I16" s="41"/>
      <c r="J16" s="61">
        <f t="shared" si="1"/>
        <v>50</v>
      </c>
      <c r="K16" s="13">
        <f t="shared" si="2"/>
        <v>194.24579999999997</v>
      </c>
      <c r="L16" s="13">
        <f t="shared" si="2"/>
        <v>0</v>
      </c>
      <c r="M16" s="13">
        <f t="shared" si="2"/>
        <v>64.748599999999996</v>
      </c>
      <c r="N16" s="13">
        <f t="shared" si="2"/>
        <v>64.748599999999996</v>
      </c>
      <c r="O16" s="13">
        <f t="shared" si="2"/>
        <v>0</v>
      </c>
      <c r="P16" s="62">
        <f t="shared" si="3"/>
        <v>323.74299999999999</v>
      </c>
      <c r="Q16" s="37">
        <f t="shared" si="4"/>
        <v>30</v>
      </c>
      <c r="R16" s="37">
        <f t="shared" si="4"/>
        <v>0</v>
      </c>
      <c r="S16" s="37">
        <f t="shared" si="4"/>
        <v>10</v>
      </c>
      <c r="T16" s="37">
        <f t="shared" si="4"/>
        <v>10</v>
      </c>
      <c r="U16" s="37">
        <f t="shared" si="4"/>
        <v>0</v>
      </c>
      <c r="V16" s="63">
        <f t="shared" si="5"/>
        <v>50</v>
      </c>
    </row>
    <row r="17" spans="1:22" ht="11.25" customHeight="1" x14ac:dyDescent="0.2">
      <c r="A17" s="19" t="s">
        <v>34</v>
      </c>
      <c r="B17" s="59">
        <v>16</v>
      </c>
      <c r="C17" s="11">
        <v>0.3</v>
      </c>
      <c r="D17" s="11">
        <v>0</v>
      </c>
      <c r="E17" s="12">
        <v>5</v>
      </c>
      <c r="F17" s="12"/>
      <c r="G17" s="60">
        <v>5</v>
      </c>
      <c r="H17" s="12"/>
      <c r="I17" s="41"/>
      <c r="J17" s="61">
        <f t="shared" si="1"/>
        <v>10</v>
      </c>
      <c r="K17" s="13">
        <f t="shared" si="2"/>
        <v>36.999199999999995</v>
      </c>
      <c r="L17" s="13">
        <f t="shared" si="2"/>
        <v>0</v>
      </c>
      <c r="M17" s="13">
        <f t="shared" si="2"/>
        <v>36.999199999999995</v>
      </c>
      <c r="N17" s="13">
        <f t="shared" si="2"/>
        <v>0</v>
      </c>
      <c r="O17" s="13">
        <f t="shared" si="2"/>
        <v>0</v>
      </c>
      <c r="P17" s="62">
        <f t="shared" si="3"/>
        <v>73.99839999999999</v>
      </c>
      <c r="Q17" s="37">
        <f t="shared" si="4"/>
        <v>5</v>
      </c>
      <c r="R17" s="37">
        <f t="shared" si="4"/>
        <v>0</v>
      </c>
      <c r="S17" s="37">
        <f t="shared" si="4"/>
        <v>5</v>
      </c>
      <c r="T17" s="37">
        <f t="shared" si="4"/>
        <v>0</v>
      </c>
      <c r="U17" s="37">
        <f t="shared" si="4"/>
        <v>0</v>
      </c>
      <c r="V17" s="63">
        <f t="shared" si="5"/>
        <v>10</v>
      </c>
    </row>
    <row r="18" spans="1:22" ht="11.25" customHeight="1" x14ac:dyDescent="0.2">
      <c r="A18" s="19" t="s">
        <v>92</v>
      </c>
      <c r="B18" s="59">
        <v>35.299999999999997</v>
      </c>
      <c r="C18" s="11">
        <v>0.15</v>
      </c>
      <c r="D18" s="11">
        <v>0</v>
      </c>
      <c r="E18" s="12"/>
      <c r="F18" s="12"/>
      <c r="G18" s="60"/>
      <c r="H18" s="12"/>
      <c r="I18" s="41"/>
      <c r="J18" s="61">
        <f t="shared" si="1"/>
        <v>0</v>
      </c>
      <c r="K18" s="13">
        <f t="shared" si="2"/>
        <v>0</v>
      </c>
      <c r="L18" s="13">
        <f t="shared" si="2"/>
        <v>0</v>
      </c>
      <c r="M18" s="13">
        <f t="shared" si="2"/>
        <v>0</v>
      </c>
      <c r="N18" s="13">
        <f t="shared" si="2"/>
        <v>0</v>
      </c>
      <c r="O18" s="13">
        <f t="shared" si="2"/>
        <v>0</v>
      </c>
      <c r="P18" s="62">
        <f t="shared" si="3"/>
        <v>0</v>
      </c>
      <c r="Q18" s="37">
        <f t="shared" si="4"/>
        <v>0</v>
      </c>
      <c r="R18" s="37">
        <f t="shared" si="4"/>
        <v>0</v>
      </c>
      <c r="S18" s="37">
        <f t="shared" si="4"/>
        <v>0</v>
      </c>
      <c r="T18" s="37">
        <f t="shared" si="4"/>
        <v>0</v>
      </c>
      <c r="U18" s="37">
        <f t="shared" si="4"/>
        <v>0</v>
      </c>
      <c r="V18" s="63">
        <f t="shared" si="5"/>
        <v>0</v>
      </c>
    </row>
    <row r="19" spans="1:22" ht="11.25" customHeight="1" x14ac:dyDescent="0.2">
      <c r="A19" s="19" t="s">
        <v>93</v>
      </c>
      <c r="B19" s="59">
        <v>22.5</v>
      </c>
      <c r="C19" s="78">
        <v>0.16500000000000001</v>
      </c>
      <c r="D19" s="11">
        <v>0</v>
      </c>
      <c r="E19" s="12">
        <v>60</v>
      </c>
      <c r="F19" s="12">
        <v>80</v>
      </c>
      <c r="G19" s="60">
        <v>80</v>
      </c>
      <c r="H19" s="12">
        <v>40</v>
      </c>
      <c r="I19" s="41">
        <v>30</v>
      </c>
      <c r="J19" s="61">
        <f t="shared" si="1"/>
        <v>290</v>
      </c>
      <c r="K19" s="13">
        <f t="shared" si="2"/>
        <v>744.77407499999993</v>
      </c>
      <c r="L19" s="13">
        <f t="shared" si="2"/>
        <v>993.0320999999999</v>
      </c>
      <c r="M19" s="13">
        <f t="shared" si="2"/>
        <v>993.0320999999999</v>
      </c>
      <c r="N19" s="13">
        <f t="shared" si="2"/>
        <v>496.51604999999995</v>
      </c>
      <c r="O19" s="13">
        <f t="shared" si="2"/>
        <v>372.38703749999996</v>
      </c>
      <c r="P19" s="62">
        <f t="shared" si="3"/>
        <v>3599.7413624999995</v>
      </c>
      <c r="Q19" s="37">
        <f t="shared" si="4"/>
        <v>60</v>
      </c>
      <c r="R19" s="37">
        <f t="shared" si="4"/>
        <v>80</v>
      </c>
      <c r="S19" s="37">
        <f t="shared" si="4"/>
        <v>80</v>
      </c>
      <c r="T19" s="37">
        <f t="shared" si="4"/>
        <v>40</v>
      </c>
      <c r="U19" s="37">
        <f t="shared" si="4"/>
        <v>30</v>
      </c>
      <c r="V19" s="63">
        <f t="shared" si="5"/>
        <v>290</v>
      </c>
    </row>
    <row r="20" spans="1:22" ht="11.25" customHeight="1" x14ac:dyDescent="0.2">
      <c r="A20" s="19" t="s">
        <v>36</v>
      </c>
      <c r="B20" s="59">
        <v>15</v>
      </c>
      <c r="C20" s="11">
        <v>0.15</v>
      </c>
      <c r="D20" s="11">
        <v>0</v>
      </c>
      <c r="E20" s="12"/>
      <c r="F20" s="12"/>
      <c r="G20" s="60">
        <v>10</v>
      </c>
      <c r="H20" s="12"/>
      <c r="I20" s="41"/>
      <c r="J20" s="61">
        <f t="shared" si="1"/>
        <v>10</v>
      </c>
      <c r="K20" s="13">
        <f t="shared" si="2"/>
        <v>0</v>
      </c>
      <c r="L20" s="13">
        <f t="shared" si="2"/>
        <v>0</v>
      </c>
      <c r="M20" s="13">
        <f t="shared" si="2"/>
        <v>84.239249999999984</v>
      </c>
      <c r="N20" s="13">
        <f t="shared" si="2"/>
        <v>0</v>
      </c>
      <c r="O20" s="13">
        <f t="shared" si="2"/>
        <v>0</v>
      </c>
      <c r="P20" s="62">
        <f t="shared" si="3"/>
        <v>84.239249999999984</v>
      </c>
      <c r="Q20" s="37">
        <f t="shared" si="4"/>
        <v>0</v>
      </c>
      <c r="R20" s="37">
        <f t="shared" si="4"/>
        <v>0</v>
      </c>
      <c r="S20" s="37">
        <f t="shared" si="4"/>
        <v>10</v>
      </c>
      <c r="T20" s="37">
        <f t="shared" si="4"/>
        <v>0</v>
      </c>
      <c r="U20" s="37">
        <f t="shared" si="4"/>
        <v>0</v>
      </c>
      <c r="V20" s="63">
        <f t="shared" si="5"/>
        <v>10</v>
      </c>
    </row>
    <row r="21" spans="1:22" ht="11.25" customHeight="1" x14ac:dyDescent="0.2">
      <c r="A21" s="19" t="s">
        <v>81</v>
      </c>
      <c r="B21" s="59">
        <v>120.4</v>
      </c>
      <c r="C21" s="11">
        <v>0.15</v>
      </c>
      <c r="D21" s="11">
        <v>0</v>
      </c>
      <c r="E21" s="12">
        <v>10</v>
      </c>
      <c r="F21" s="12"/>
      <c r="G21" s="60">
        <v>10</v>
      </c>
      <c r="H21" s="12">
        <v>10</v>
      </c>
      <c r="I21" s="41">
        <v>10</v>
      </c>
      <c r="J21" s="61">
        <f t="shared" si="1"/>
        <v>40</v>
      </c>
      <c r="K21" s="13">
        <f t="shared" si="2"/>
        <v>676.16038000000003</v>
      </c>
      <c r="L21" s="13">
        <f t="shared" si="2"/>
        <v>0</v>
      </c>
      <c r="M21" s="13">
        <f t="shared" si="2"/>
        <v>676.16038000000003</v>
      </c>
      <c r="N21" s="13">
        <f t="shared" si="2"/>
        <v>676.16038000000003</v>
      </c>
      <c r="O21" s="13">
        <f t="shared" si="2"/>
        <v>676.16038000000003</v>
      </c>
      <c r="P21" s="62">
        <f t="shared" si="3"/>
        <v>2704.6415200000001</v>
      </c>
      <c r="Q21" s="37">
        <f t="shared" si="4"/>
        <v>10</v>
      </c>
      <c r="R21" s="37">
        <f t="shared" si="4"/>
        <v>0</v>
      </c>
      <c r="S21" s="37">
        <f t="shared" si="4"/>
        <v>10</v>
      </c>
      <c r="T21" s="37">
        <f t="shared" si="4"/>
        <v>10</v>
      </c>
      <c r="U21" s="37">
        <f t="shared" si="4"/>
        <v>10</v>
      </c>
      <c r="V21" s="63">
        <f t="shared" si="5"/>
        <v>40</v>
      </c>
    </row>
    <row r="22" spans="1:22" ht="11.25" customHeight="1" x14ac:dyDescent="0.2">
      <c r="A22" s="19" t="s">
        <v>80</v>
      </c>
      <c r="B22" s="59">
        <v>149</v>
      </c>
      <c r="C22" s="11">
        <v>0.15</v>
      </c>
      <c r="D22" s="11">
        <v>0</v>
      </c>
      <c r="E22" s="12">
        <v>5</v>
      </c>
      <c r="F22" s="12">
        <v>10</v>
      </c>
      <c r="G22" s="60"/>
      <c r="H22" s="12">
        <v>10</v>
      </c>
      <c r="I22" s="41"/>
      <c r="J22" s="61">
        <f t="shared" si="1"/>
        <v>25</v>
      </c>
      <c r="K22" s="13">
        <f t="shared" si="2"/>
        <v>418.38827499999996</v>
      </c>
      <c r="L22" s="13">
        <f t="shared" si="2"/>
        <v>836.77654999999993</v>
      </c>
      <c r="M22" s="13">
        <f t="shared" si="2"/>
        <v>0</v>
      </c>
      <c r="N22" s="13">
        <f t="shared" si="2"/>
        <v>836.77654999999993</v>
      </c>
      <c r="O22" s="13">
        <f t="shared" si="2"/>
        <v>0</v>
      </c>
      <c r="P22" s="62">
        <f t="shared" si="3"/>
        <v>2091.9413749999999</v>
      </c>
      <c r="Q22" s="37">
        <f t="shared" si="4"/>
        <v>5</v>
      </c>
      <c r="R22" s="37">
        <f t="shared" si="4"/>
        <v>10</v>
      </c>
      <c r="S22" s="37">
        <f t="shared" si="4"/>
        <v>0</v>
      </c>
      <c r="T22" s="37">
        <f t="shared" si="4"/>
        <v>10</v>
      </c>
      <c r="U22" s="37">
        <f t="shared" si="4"/>
        <v>0</v>
      </c>
      <c r="V22" s="63">
        <f t="shared" si="5"/>
        <v>25</v>
      </c>
    </row>
    <row r="23" spans="1:22" ht="11.25" customHeight="1" x14ac:dyDescent="0.2">
      <c r="A23" s="19" t="s">
        <v>82</v>
      </c>
      <c r="B23" s="59">
        <v>79.900000000000006</v>
      </c>
      <c r="C23" s="11">
        <v>0.15</v>
      </c>
      <c r="D23" s="11">
        <v>0</v>
      </c>
      <c r="E23" s="12">
        <v>5</v>
      </c>
      <c r="F23" s="12"/>
      <c r="G23" s="60"/>
      <c r="H23" s="12"/>
      <c r="I23" s="41"/>
      <c r="J23" s="61">
        <f t="shared" si="1"/>
        <v>5</v>
      </c>
      <c r="K23" s="13">
        <f t="shared" si="2"/>
        <v>224.35720249999997</v>
      </c>
      <c r="L23" s="13">
        <f t="shared" si="2"/>
        <v>0</v>
      </c>
      <c r="M23" s="13">
        <f t="shared" si="2"/>
        <v>0</v>
      </c>
      <c r="N23" s="13">
        <f t="shared" si="2"/>
        <v>0</v>
      </c>
      <c r="O23" s="13">
        <f t="shared" si="2"/>
        <v>0</v>
      </c>
      <c r="P23" s="62">
        <f t="shared" si="3"/>
        <v>224.35720249999997</v>
      </c>
      <c r="Q23" s="37">
        <f t="shared" si="4"/>
        <v>5</v>
      </c>
      <c r="R23" s="37">
        <f t="shared" si="4"/>
        <v>0</v>
      </c>
      <c r="S23" s="37">
        <f t="shared" si="4"/>
        <v>0</v>
      </c>
      <c r="T23" s="37">
        <f t="shared" si="4"/>
        <v>0</v>
      </c>
      <c r="U23" s="37">
        <f t="shared" si="4"/>
        <v>0</v>
      </c>
      <c r="V23" s="63">
        <f t="shared" si="5"/>
        <v>5</v>
      </c>
    </row>
    <row r="24" spans="1:22" ht="11.25" customHeight="1" x14ac:dyDescent="0.2">
      <c r="A24" s="19" t="s">
        <v>83</v>
      </c>
      <c r="B24" s="59">
        <v>70.599999999999994</v>
      </c>
      <c r="C24" s="11">
        <v>0.15</v>
      </c>
      <c r="D24" s="11">
        <v>0</v>
      </c>
      <c r="E24" s="12">
        <v>15</v>
      </c>
      <c r="F24" s="12">
        <v>10</v>
      </c>
      <c r="G24" s="60">
        <v>10</v>
      </c>
      <c r="H24" s="12">
        <v>10</v>
      </c>
      <c r="I24" s="41">
        <v>10</v>
      </c>
      <c r="J24" s="61">
        <f t="shared" si="1"/>
        <v>55</v>
      </c>
      <c r="K24" s="13">
        <f t="shared" si="2"/>
        <v>594.729105</v>
      </c>
      <c r="L24" s="13">
        <f t="shared" si="2"/>
        <v>396.48606999999993</v>
      </c>
      <c r="M24" s="13">
        <f t="shared" si="2"/>
        <v>396.48606999999993</v>
      </c>
      <c r="N24" s="13">
        <f t="shared" si="2"/>
        <v>396.48606999999993</v>
      </c>
      <c r="O24" s="13">
        <f t="shared" si="2"/>
        <v>396.48606999999993</v>
      </c>
      <c r="P24" s="62">
        <f t="shared" si="3"/>
        <v>2180.6733849999996</v>
      </c>
      <c r="Q24" s="37">
        <f t="shared" si="4"/>
        <v>15</v>
      </c>
      <c r="R24" s="37">
        <f t="shared" si="4"/>
        <v>10</v>
      </c>
      <c r="S24" s="37">
        <f t="shared" si="4"/>
        <v>10</v>
      </c>
      <c r="T24" s="37">
        <f t="shared" si="4"/>
        <v>10</v>
      </c>
      <c r="U24" s="37">
        <f t="shared" si="4"/>
        <v>10</v>
      </c>
      <c r="V24" s="63">
        <f t="shared" si="5"/>
        <v>55</v>
      </c>
    </row>
    <row r="25" spans="1:22" ht="11.25" customHeight="1" x14ac:dyDescent="0.2">
      <c r="A25" s="19" t="s">
        <v>84</v>
      </c>
      <c r="B25" s="59">
        <v>44.2</v>
      </c>
      <c r="C25" s="11">
        <v>0.15</v>
      </c>
      <c r="D25" s="11">
        <v>0</v>
      </c>
      <c r="E25" s="12"/>
      <c r="F25" s="12"/>
      <c r="G25" s="60"/>
      <c r="H25" s="12"/>
      <c r="I25" s="41"/>
      <c r="J25" s="61">
        <f t="shared" si="1"/>
        <v>0</v>
      </c>
      <c r="K25" s="13">
        <f t="shared" si="2"/>
        <v>0</v>
      </c>
      <c r="L25" s="13">
        <f t="shared" si="2"/>
        <v>0</v>
      </c>
      <c r="M25" s="13">
        <f t="shared" si="2"/>
        <v>0</v>
      </c>
      <c r="N25" s="13">
        <f t="shared" si="2"/>
        <v>0</v>
      </c>
      <c r="O25" s="13">
        <f t="shared" si="2"/>
        <v>0</v>
      </c>
      <c r="P25" s="62">
        <f t="shared" si="3"/>
        <v>0</v>
      </c>
      <c r="Q25" s="37">
        <f t="shared" si="4"/>
        <v>0</v>
      </c>
      <c r="R25" s="37">
        <f t="shared" si="4"/>
        <v>0</v>
      </c>
      <c r="S25" s="37">
        <f t="shared" si="4"/>
        <v>0</v>
      </c>
      <c r="T25" s="37">
        <f t="shared" si="4"/>
        <v>0</v>
      </c>
      <c r="U25" s="37">
        <f t="shared" si="4"/>
        <v>0</v>
      </c>
      <c r="V25" s="63">
        <f t="shared" si="5"/>
        <v>0</v>
      </c>
    </row>
    <row r="26" spans="1:22" ht="11.25" customHeight="1" x14ac:dyDescent="0.2">
      <c r="A26" s="19" t="s">
        <v>39</v>
      </c>
      <c r="B26" s="59">
        <v>27.3</v>
      </c>
      <c r="C26" s="11">
        <v>0.15</v>
      </c>
      <c r="D26" s="11">
        <v>0</v>
      </c>
      <c r="E26" s="12"/>
      <c r="F26" s="12"/>
      <c r="G26" s="60"/>
      <c r="H26" s="12"/>
      <c r="I26" s="41"/>
      <c r="J26" s="61">
        <f t="shared" si="1"/>
        <v>0</v>
      </c>
      <c r="K26" s="13">
        <f t="shared" si="2"/>
        <v>0</v>
      </c>
      <c r="L26" s="13">
        <f t="shared" si="2"/>
        <v>0</v>
      </c>
      <c r="M26" s="13">
        <f t="shared" si="2"/>
        <v>0</v>
      </c>
      <c r="N26" s="13">
        <f t="shared" si="2"/>
        <v>0</v>
      </c>
      <c r="O26" s="13">
        <f t="shared" si="2"/>
        <v>0</v>
      </c>
      <c r="P26" s="62">
        <f t="shared" si="3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  <c r="T26" s="37">
        <f t="shared" si="4"/>
        <v>0</v>
      </c>
      <c r="U26" s="37">
        <f t="shared" si="4"/>
        <v>0</v>
      </c>
      <c r="V26" s="63">
        <f t="shared" si="5"/>
        <v>0</v>
      </c>
    </row>
    <row r="27" spans="1:22" ht="11.25" customHeight="1" x14ac:dyDescent="0.2">
      <c r="A27" s="19" t="s">
        <v>14</v>
      </c>
      <c r="B27" s="59">
        <v>9</v>
      </c>
      <c r="C27" s="11">
        <v>0.2</v>
      </c>
      <c r="D27" s="11">
        <v>0</v>
      </c>
      <c r="E27" s="12">
        <v>5</v>
      </c>
      <c r="F27" s="12"/>
      <c r="G27" s="60">
        <v>10</v>
      </c>
      <c r="H27" s="12"/>
      <c r="I27" s="41">
        <v>10</v>
      </c>
      <c r="J27" s="61">
        <f t="shared" si="1"/>
        <v>25</v>
      </c>
      <c r="K27" s="13">
        <f t="shared" si="2"/>
        <v>23.7852</v>
      </c>
      <c r="L27" s="13">
        <f t="shared" si="2"/>
        <v>0</v>
      </c>
      <c r="M27" s="13">
        <f t="shared" si="2"/>
        <v>47.570399999999999</v>
      </c>
      <c r="N27" s="13">
        <f t="shared" si="2"/>
        <v>0</v>
      </c>
      <c r="O27" s="13">
        <f t="shared" si="2"/>
        <v>47.570399999999999</v>
      </c>
      <c r="P27" s="62">
        <f t="shared" si="3"/>
        <v>118.92599999999999</v>
      </c>
      <c r="Q27" s="37">
        <f t="shared" si="4"/>
        <v>5</v>
      </c>
      <c r="R27" s="37">
        <f t="shared" si="4"/>
        <v>0</v>
      </c>
      <c r="S27" s="37">
        <f t="shared" si="4"/>
        <v>10</v>
      </c>
      <c r="T27" s="37">
        <f t="shared" si="4"/>
        <v>0</v>
      </c>
      <c r="U27" s="37">
        <f t="shared" si="4"/>
        <v>10</v>
      </c>
      <c r="V27" s="63">
        <f t="shared" si="5"/>
        <v>25</v>
      </c>
    </row>
    <row r="28" spans="1:22" ht="11.25" customHeight="1" x14ac:dyDescent="0.2">
      <c r="A28" s="19" t="s">
        <v>37</v>
      </c>
      <c r="B28" s="59">
        <v>9</v>
      </c>
      <c r="C28" s="11">
        <v>0.2</v>
      </c>
      <c r="D28" s="11">
        <v>0</v>
      </c>
      <c r="E28" s="12"/>
      <c r="F28" s="12"/>
      <c r="G28" s="60"/>
      <c r="H28" s="12">
        <v>10</v>
      </c>
      <c r="I28" s="41"/>
      <c r="J28" s="61">
        <f t="shared" si="1"/>
        <v>10</v>
      </c>
      <c r="K28" s="13">
        <f t="shared" si="2"/>
        <v>0</v>
      </c>
      <c r="L28" s="13">
        <f t="shared" si="2"/>
        <v>0</v>
      </c>
      <c r="M28" s="13">
        <f t="shared" si="2"/>
        <v>0</v>
      </c>
      <c r="N28" s="13">
        <f t="shared" si="2"/>
        <v>47.570399999999999</v>
      </c>
      <c r="O28" s="13">
        <f t="shared" si="2"/>
        <v>0</v>
      </c>
      <c r="P28" s="62">
        <f t="shared" si="3"/>
        <v>47.570399999999999</v>
      </c>
      <c r="Q28" s="37">
        <f t="shared" si="4"/>
        <v>0</v>
      </c>
      <c r="R28" s="37">
        <f t="shared" si="4"/>
        <v>0</v>
      </c>
      <c r="S28" s="37">
        <f t="shared" si="4"/>
        <v>0</v>
      </c>
      <c r="T28" s="37">
        <f t="shared" si="4"/>
        <v>10</v>
      </c>
      <c r="U28" s="37">
        <f t="shared" si="4"/>
        <v>0</v>
      </c>
      <c r="V28" s="63">
        <f t="shared" si="5"/>
        <v>10</v>
      </c>
    </row>
    <row r="29" spans="1:22" ht="11.25" customHeight="1" x14ac:dyDescent="0.2">
      <c r="A29" s="19" t="s">
        <v>38</v>
      </c>
      <c r="B29" s="59">
        <v>9</v>
      </c>
      <c r="C29" s="11">
        <v>0.2</v>
      </c>
      <c r="D29" s="11">
        <v>0</v>
      </c>
      <c r="E29" s="12">
        <v>20</v>
      </c>
      <c r="F29" s="12">
        <v>20</v>
      </c>
      <c r="G29" s="60">
        <v>20</v>
      </c>
      <c r="H29" s="12">
        <v>10</v>
      </c>
      <c r="I29" s="41">
        <v>10</v>
      </c>
      <c r="J29" s="61">
        <f t="shared" si="1"/>
        <v>80</v>
      </c>
      <c r="K29" s="13">
        <f t="shared" si="2"/>
        <v>95.140799999999999</v>
      </c>
      <c r="L29" s="13">
        <f t="shared" si="2"/>
        <v>95.140799999999999</v>
      </c>
      <c r="M29" s="13">
        <f t="shared" si="2"/>
        <v>95.140799999999999</v>
      </c>
      <c r="N29" s="13">
        <f t="shared" si="2"/>
        <v>47.570399999999999</v>
      </c>
      <c r="O29" s="13">
        <f t="shared" si="2"/>
        <v>47.570399999999999</v>
      </c>
      <c r="P29" s="62">
        <f t="shared" si="3"/>
        <v>380.56319999999999</v>
      </c>
      <c r="Q29" s="37">
        <f t="shared" si="4"/>
        <v>20</v>
      </c>
      <c r="R29" s="37">
        <f t="shared" si="4"/>
        <v>20</v>
      </c>
      <c r="S29" s="37">
        <f t="shared" si="4"/>
        <v>20</v>
      </c>
      <c r="T29" s="37">
        <f t="shared" si="4"/>
        <v>10</v>
      </c>
      <c r="U29" s="37">
        <f t="shared" si="4"/>
        <v>10</v>
      </c>
      <c r="V29" s="63">
        <f t="shared" si="5"/>
        <v>80</v>
      </c>
    </row>
    <row r="30" spans="1:22" ht="11.25" customHeight="1" x14ac:dyDescent="0.2">
      <c r="A30" s="19" t="s">
        <v>40</v>
      </c>
      <c r="B30" s="59">
        <v>9.1999999999999993</v>
      </c>
      <c r="C30" s="11">
        <v>0.2</v>
      </c>
      <c r="D30" s="11">
        <v>0</v>
      </c>
      <c r="E30" s="12">
        <v>20</v>
      </c>
      <c r="F30" s="12">
        <v>20</v>
      </c>
      <c r="G30" s="60">
        <v>20</v>
      </c>
      <c r="H30" s="12">
        <v>20</v>
      </c>
      <c r="I30" s="41"/>
      <c r="J30" s="61">
        <f t="shared" si="1"/>
        <v>80</v>
      </c>
      <c r="K30" s="13">
        <f t="shared" si="2"/>
        <v>97.255040000000008</v>
      </c>
      <c r="L30" s="13">
        <f t="shared" si="2"/>
        <v>97.255040000000008</v>
      </c>
      <c r="M30" s="13">
        <f t="shared" si="2"/>
        <v>97.255040000000008</v>
      </c>
      <c r="N30" s="13">
        <f t="shared" si="2"/>
        <v>97.255040000000008</v>
      </c>
      <c r="O30" s="13">
        <f t="shared" si="2"/>
        <v>0</v>
      </c>
      <c r="P30" s="62">
        <f t="shared" si="3"/>
        <v>389.02016000000003</v>
      </c>
      <c r="Q30" s="37">
        <f t="shared" si="4"/>
        <v>20</v>
      </c>
      <c r="R30" s="37">
        <f t="shared" si="4"/>
        <v>20</v>
      </c>
      <c r="S30" s="37">
        <f t="shared" si="4"/>
        <v>20</v>
      </c>
      <c r="T30" s="37">
        <f t="shared" si="4"/>
        <v>20</v>
      </c>
      <c r="U30" s="37">
        <f t="shared" si="4"/>
        <v>0</v>
      </c>
      <c r="V30" s="63">
        <f t="shared" si="5"/>
        <v>80</v>
      </c>
    </row>
    <row r="31" spans="1:22" ht="11.25" customHeight="1" x14ac:dyDescent="0.2">
      <c r="A31" s="19" t="s">
        <v>100</v>
      </c>
      <c r="B31" s="59">
        <v>72</v>
      </c>
      <c r="C31" s="11">
        <v>0.09</v>
      </c>
      <c r="D31" s="11">
        <v>0</v>
      </c>
      <c r="E31" s="12">
        <v>10</v>
      </c>
      <c r="F31" s="12">
        <v>10</v>
      </c>
      <c r="G31" s="60">
        <v>5</v>
      </c>
      <c r="H31" s="12"/>
      <c r="I31" s="41"/>
      <c r="J31" s="61">
        <f t="shared" si="1"/>
        <v>25</v>
      </c>
      <c r="K31" s="13">
        <f t="shared" si="2"/>
        <v>432.89063999999996</v>
      </c>
      <c r="L31" s="13">
        <f t="shared" si="2"/>
        <v>432.89063999999996</v>
      </c>
      <c r="M31" s="13">
        <f t="shared" si="2"/>
        <v>216.44531999999998</v>
      </c>
      <c r="N31" s="13">
        <f t="shared" si="2"/>
        <v>0</v>
      </c>
      <c r="O31" s="13">
        <f t="shared" si="2"/>
        <v>0</v>
      </c>
      <c r="P31" s="62">
        <f t="shared" si="3"/>
        <v>1082.2266</v>
      </c>
      <c r="Q31" s="37">
        <f t="shared" si="4"/>
        <v>10</v>
      </c>
      <c r="R31" s="37">
        <f t="shared" si="4"/>
        <v>10</v>
      </c>
      <c r="S31" s="37">
        <f t="shared" si="4"/>
        <v>5</v>
      </c>
      <c r="T31" s="37">
        <f t="shared" si="4"/>
        <v>0</v>
      </c>
      <c r="U31" s="37">
        <f t="shared" si="4"/>
        <v>0</v>
      </c>
      <c r="V31" s="63">
        <f t="shared" si="5"/>
        <v>25</v>
      </c>
    </row>
    <row r="32" spans="1:22" ht="11.25" customHeight="1" x14ac:dyDescent="0.2">
      <c r="A32" s="19" t="s">
        <v>105</v>
      </c>
      <c r="B32" s="59">
        <v>27.3</v>
      </c>
      <c r="C32" s="11">
        <v>0.06</v>
      </c>
      <c r="D32" s="11">
        <v>0</v>
      </c>
      <c r="E32" s="12"/>
      <c r="F32" s="12"/>
      <c r="G32" s="60"/>
      <c r="H32" s="12"/>
      <c r="I32" s="41"/>
      <c r="J32" s="61">
        <f t="shared" si="1"/>
        <v>0</v>
      </c>
      <c r="K32" s="13">
        <f t="shared" si="2"/>
        <v>0</v>
      </c>
      <c r="L32" s="13">
        <f t="shared" si="2"/>
        <v>0</v>
      </c>
      <c r="M32" s="13">
        <f t="shared" si="2"/>
        <v>0</v>
      </c>
      <c r="N32" s="13">
        <f t="shared" si="2"/>
        <v>0</v>
      </c>
      <c r="O32" s="13">
        <f t="shared" si="2"/>
        <v>0</v>
      </c>
      <c r="P32" s="62">
        <f t="shared" si="3"/>
        <v>0</v>
      </c>
      <c r="Q32" s="37">
        <f t="shared" si="4"/>
        <v>0</v>
      </c>
      <c r="R32" s="37">
        <f t="shared" si="4"/>
        <v>0</v>
      </c>
      <c r="S32" s="37">
        <f t="shared" si="4"/>
        <v>0</v>
      </c>
      <c r="T32" s="37">
        <f t="shared" si="4"/>
        <v>0</v>
      </c>
      <c r="U32" s="37">
        <f t="shared" si="4"/>
        <v>0</v>
      </c>
      <c r="V32" s="63">
        <f t="shared" si="5"/>
        <v>0</v>
      </c>
    </row>
    <row r="33" spans="1:22" ht="11.25" customHeight="1" x14ac:dyDescent="0.2">
      <c r="A33" s="19" t="s">
        <v>106</v>
      </c>
      <c r="B33" s="59">
        <v>25.5</v>
      </c>
      <c r="C33" s="11">
        <v>0.08</v>
      </c>
      <c r="D33" s="11">
        <v>0</v>
      </c>
      <c r="E33" s="12"/>
      <c r="F33" s="12"/>
      <c r="G33" s="60">
        <v>5</v>
      </c>
      <c r="H33" s="12"/>
      <c r="I33" s="41"/>
      <c r="J33" s="61">
        <f t="shared" si="1"/>
        <v>5</v>
      </c>
      <c r="K33" s="13">
        <f t="shared" si="2"/>
        <v>0</v>
      </c>
      <c r="L33" s="13">
        <f t="shared" si="2"/>
        <v>0</v>
      </c>
      <c r="M33" s="13">
        <f t="shared" si="2"/>
        <v>77.500110000000006</v>
      </c>
      <c r="N33" s="13">
        <f t="shared" si="2"/>
        <v>0</v>
      </c>
      <c r="O33" s="13">
        <f t="shared" si="2"/>
        <v>0</v>
      </c>
      <c r="P33" s="62">
        <f t="shared" si="3"/>
        <v>77.500110000000006</v>
      </c>
      <c r="Q33" s="37">
        <f t="shared" si="4"/>
        <v>0</v>
      </c>
      <c r="R33" s="37">
        <f t="shared" si="4"/>
        <v>0</v>
      </c>
      <c r="S33" s="37">
        <f t="shared" si="4"/>
        <v>5</v>
      </c>
      <c r="T33" s="37">
        <f t="shared" si="4"/>
        <v>0</v>
      </c>
      <c r="U33" s="37">
        <f t="shared" si="4"/>
        <v>0</v>
      </c>
      <c r="V33" s="63">
        <f t="shared" si="5"/>
        <v>5</v>
      </c>
    </row>
    <row r="34" spans="1:22" ht="11.25" customHeight="1" x14ac:dyDescent="0.2">
      <c r="A34" s="79" t="s">
        <v>85</v>
      </c>
      <c r="B34" s="80">
        <v>21</v>
      </c>
      <c r="C34" s="11">
        <v>0.23</v>
      </c>
      <c r="D34" s="11">
        <v>0</v>
      </c>
      <c r="E34" s="12"/>
      <c r="F34" s="12"/>
      <c r="G34" s="60">
        <v>5</v>
      </c>
      <c r="H34" s="12"/>
      <c r="I34" s="41"/>
      <c r="J34" s="61">
        <f t="shared" si="1"/>
        <v>5</v>
      </c>
      <c r="K34" s="13">
        <f t="shared" si="2"/>
        <v>0</v>
      </c>
      <c r="L34" s="13">
        <f t="shared" si="2"/>
        <v>0</v>
      </c>
      <c r="M34" s="13">
        <f t="shared" si="2"/>
        <v>53.417594999999999</v>
      </c>
      <c r="N34" s="13">
        <f t="shared" si="2"/>
        <v>0</v>
      </c>
      <c r="O34" s="13">
        <f t="shared" si="2"/>
        <v>0</v>
      </c>
      <c r="P34" s="62">
        <f t="shared" si="3"/>
        <v>53.417594999999999</v>
      </c>
      <c r="Q34" s="37">
        <f t="shared" si="4"/>
        <v>0</v>
      </c>
      <c r="R34" s="37">
        <f t="shared" si="4"/>
        <v>0</v>
      </c>
      <c r="S34" s="37">
        <f t="shared" si="4"/>
        <v>5</v>
      </c>
      <c r="T34" s="37">
        <f t="shared" si="4"/>
        <v>0</v>
      </c>
      <c r="U34" s="37">
        <f t="shared" si="4"/>
        <v>0</v>
      </c>
      <c r="V34" s="63">
        <f t="shared" si="5"/>
        <v>5</v>
      </c>
    </row>
    <row r="35" spans="1:22" ht="11.25" customHeight="1" x14ac:dyDescent="0.2">
      <c r="A35" s="19" t="s">
        <v>41</v>
      </c>
      <c r="B35" s="59">
        <v>19.95</v>
      </c>
      <c r="C35" s="11">
        <v>0.15</v>
      </c>
      <c r="D35" s="11">
        <v>0</v>
      </c>
      <c r="E35" s="12"/>
      <c r="F35" s="12"/>
      <c r="G35" s="60">
        <v>20</v>
      </c>
      <c r="H35" s="12"/>
      <c r="I35" s="41"/>
      <c r="J35" s="61">
        <f t="shared" si="1"/>
        <v>20</v>
      </c>
      <c r="K35" s="13">
        <f t="shared" si="2"/>
        <v>0</v>
      </c>
      <c r="L35" s="13">
        <f t="shared" si="2"/>
        <v>0</v>
      </c>
      <c r="M35" s="13">
        <f t="shared" si="2"/>
        <v>224.07640499999999</v>
      </c>
      <c r="N35" s="13">
        <f t="shared" si="2"/>
        <v>0</v>
      </c>
      <c r="O35" s="13">
        <f t="shared" si="2"/>
        <v>0</v>
      </c>
      <c r="P35" s="62">
        <f t="shared" si="3"/>
        <v>224.07640499999999</v>
      </c>
      <c r="Q35" s="37">
        <f t="shared" si="4"/>
        <v>0</v>
      </c>
      <c r="R35" s="37">
        <f t="shared" si="4"/>
        <v>0</v>
      </c>
      <c r="S35" s="37">
        <f t="shared" si="4"/>
        <v>20</v>
      </c>
      <c r="T35" s="37">
        <f t="shared" si="4"/>
        <v>0</v>
      </c>
      <c r="U35" s="37">
        <f t="shared" si="4"/>
        <v>0</v>
      </c>
      <c r="V35" s="63">
        <f t="shared" si="5"/>
        <v>20</v>
      </c>
    </row>
    <row r="36" spans="1:22" ht="11.25" customHeight="1" x14ac:dyDescent="0.2">
      <c r="A36" s="19" t="s">
        <v>42</v>
      </c>
      <c r="B36" s="59">
        <v>15.8</v>
      </c>
      <c r="C36" s="11">
        <v>0.15</v>
      </c>
      <c r="D36" s="11">
        <v>0</v>
      </c>
      <c r="E36" s="12"/>
      <c r="F36" s="12"/>
      <c r="G36" s="60"/>
      <c r="H36" s="12"/>
      <c r="I36" s="41"/>
      <c r="J36" s="61">
        <f t="shared" si="1"/>
        <v>0</v>
      </c>
      <c r="K36" s="13">
        <f t="shared" si="2"/>
        <v>0</v>
      </c>
      <c r="L36" s="13">
        <f t="shared" si="2"/>
        <v>0</v>
      </c>
      <c r="M36" s="13">
        <f t="shared" si="2"/>
        <v>0</v>
      </c>
      <c r="N36" s="13">
        <f t="shared" si="2"/>
        <v>0</v>
      </c>
      <c r="O36" s="13">
        <f t="shared" si="2"/>
        <v>0</v>
      </c>
      <c r="P36" s="62">
        <f t="shared" si="3"/>
        <v>0</v>
      </c>
      <c r="Q36" s="37">
        <f t="shared" si="4"/>
        <v>0</v>
      </c>
      <c r="R36" s="37">
        <f t="shared" si="4"/>
        <v>0</v>
      </c>
      <c r="S36" s="37">
        <f t="shared" si="4"/>
        <v>0</v>
      </c>
      <c r="T36" s="37">
        <f t="shared" si="4"/>
        <v>0</v>
      </c>
      <c r="U36" s="37">
        <f t="shared" si="4"/>
        <v>0</v>
      </c>
      <c r="V36" s="63">
        <f t="shared" si="5"/>
        <v>0</v>
      </c>
    </row>
    <row r="37" spans="1:22" ht="11.25" customHeight="1" x14ac:dyDescent="0.2">
      <c r="A37" s="19" t="s">
        <v>95</v>
      </c>
      <c r="B37" s="59">
        <v>28</v>
      </c>
      <c r="C37" s="11">
        <v>0.09</v>
      </c>
      <c r="D37" s="11">
        <v>0</v>
      </c>
      <c r="E37" s="12">
        <v>60</v>
      </c>
      <c r="F37" s="12">
        <v>100</v>
      </c>
      <c r="G37" s="60">
        <v>80</v>
      </c>
      <c r="H37" s="12">
        <v>50</v>
      </c>
      <c r="I37" s="41"/>
      <c r="J37" s="61">
        <f t="shared" si="1"/>
        <v>290</v>
      </c>
      <c r="K37" s="13">
        <f t="shared" si="2"/>
        <v>1010.0781599999999</v>
      </c>
      <c r="L37" s="13">
        <f t="shared" si="2"/>
        <v>1683.4635999999998</v>
      </c>
      <c r="M37" s="13">
        <f t="shared" si="2"/>
        <v>1346.7708799999998</v>
      </c>
      <c r="N37" s="13">
        <f t="shared" si="2"/>
        <v>841.73179999999991</v>
      </c>
      <c r="O37" s="13">
        <f t="shared" si="2"/>
        <v>0</v>
      </c>
      <c r="P37" s="62">
        <f t="shared" si="3"/>
        <v>4882.0444399999988</v>
      </c>
      <c r="Q37" s="37">
        <f t="shared" si="4"/>
        <v>60</v>
      </c>
      <c r="R37" s="37">
        <f t="shared" si="4"/>
        <v>100</v>
      </c>
      <c r="S37" s="37">
        <f t="shared" si="4"/>
        <v>80</v>
      </c>
      <c r="T37" s="37">
        <f t="shared" si="4"/>
        <v>50</v>
      </c>
      <c r="U37" s="37">
        <f t="shared" si="4"/>
        <v>0</v>
      </c>
      <c r="V37" s="63">
        <f t="shared" si="5"/>
        <v>290</v>
      </c>
    </row>
    <row r="38" spans="1:22" ht="11.25" customHeight="1" x14ac:dyDescent="0.2">
      <c r="A38" s="19" t="s">
        <v>96</v>
      </c>
      <c r="B38" s="59">
        <v>20.8</v>
      </c>
      <c r="C38" s="11">
        <v>0.09</v>
      </c>
      <c r="D38" s="11">
        <v>0</v>
      </c>
      <c r="E38" s="12"/>
      <c r="F38" s="12"/>
      <c r="G38" s="60"/>
      <c r="H38" s="12"/>
      <c r="I38" s="41"/>
      <c r="J38" s="61">
        <f t="shared" si="1"/>
        <v>0</v>
      </c>
      <c r="K38" s="13">
        <f t="shared" si="2"/>
        <v>0</v>
      </c>
      <c r="L38" s="13">
        <f t="shared" si="2"/>
        <v>0</v>
      </c>
      <c r="M38" s="13">
        <f t="shared" si="2"/>
        <v>0</v>
      </c>
      <c r="N38" s="13">
        <f t="shared" si="2"/>
        <v>0</v>
      </c>
      <c r="O38" s="13">
        <f t="shared" si="2"/>
        <v>0</v>
      </c>
      <c r="P38" s="62">
        <f t="shared" si="3"/>
        <v>0</v>
      </c>
      <c r="Q38" s="37">
        <f t="shared" si="4"/>
        <v>0</v>
      </c>
      <c r="R38" s="37">
        <f t="shared" si="4"/>
        <v>0</v>
      </c>
      <c r="S38" s="37">
        <f t="shared" si="4"/>
        <v>0</v>
      </c>
      <c r="T38" s="37">
        <f t="shared" si="4"/>
        <v>0</v>
      </c>
      <c r="U38" s="37">
        <f t="shared" si="4"/>
        <v>0</v>
      </c>
      <c r="V38" s="63">
        <f t="shared" si="5"/>
        <v>0</v>
      </c>
    </row>
    <row r="39" spans="1:22" ht="11.25" customHeight="1" x14ac:dyDescent="0.2">
      <c r="A39" s="19" t="s">
        <v>98</v>
      </c>
      <c r="B39" s="59">
        <v>45.2</v>
      </c>
      <c r="C39" s="11">
        <v>0.09</v>
      </c>
      <c r="D39" s="11">
        <v>0</v>
      </c>
      <c r="E39" s="12"/>
      <c r="F39" s="12"/>
      <c r="G39" s="60"/>
      <c r="H39" s="12"/>
      <c r="I39" s="41"/>
      <c r="J39" s="61">
        <f t="shared" si="1"/>
        <v>0</v>
      </c>
      <c r="K39" s="13">
        <f t="shared" si="2"/>
        <v>0</v>
      </c>
      <c r="L39" s="13">
        <f t="shared" si="2"/>
        <v>0</v>
      </c>
      <c r="M39" s="13">
        <f t="shared" si="2"/>
        <v>0</v>
      </c>
      <c r="N39" s="13">
        <f t="shared" si="2"/>
        <v>0</v>
      </c>
      <c r="O39" s="13">
        <f t="shared" si="2"/>
        <v>0</v>
      </c>
      <c r="P39" s="62">
        <f t="shared" si="3"/>
        <v>0</v>
      </c>
      <c r="Q39" s="37">
        <f t="shared" si="4"/>
        <v>0</v>
      </c>
      <c r="R39" s="37">
        <f t="shared" si="4"/>
        <v>0</v>
      </c>
      <c r="S39" s="37">
        <f t="shared" si="4"/>
        <v>0</v>
      </c>
      <c r="T39" s="37">
        <f t="shared" si="4"/>
        <v>0</v>
      </c>
      <c r="U39" s="37">
        <f t="shared" si="4"/>
        <v>0</v>
      </c>
      <c r="V39" s="63">
        <f t="shared" si="5"/>
        <v>0</v>
      </c>
    </row>
    <row r="40" spans="1:22" ht="11.25" customHeight="1" x14ac:dyDescent="0.2">
      <c r="A40" s="19" t="s">
        <v>97</v>
      </c>
      <c r="B40" s="59">
        <v>23.9</v>
      </c>
      <c r="C40" s="11">
        <v>0.09</v>
      </c>
      <c r="D40" s="11">
        <v>0</v>
      </c>
      <c r="E40" s="12"/>
      <c r="F40" s="12"/>
      <c r="G40" s="60"/>
      <c r="H40" s="12"/>
      <c r="I40" s="41"/>
      <c r="J40" s="61">
        <f t="shared" si="1"/>
        <v>0</v>
      </c>
      <c r="K40" s="13">
        <f t="shared" si="2"/>
        <v>0</v>
      </c>
      <c r="L40" s="13">
        <f t="shared" si="2"/>
        <v>0</v>
      </c>
      <c r="M40" s="13">
        <f t="shared" si="2"/>
        <v>0</v>
      </c>
      <c r="N40" s="13">
        <f t="shared" si="2"/>
        <v>0</v>
      </c>
      <c r="O40" s="13">
        <f t="shared" si="2"/>
        <v>0</v>
      </c>
      <c r="P40" s="62">
        <f t="shared" si="3"/>
        <v>0</v>
      </c>
      <c r="Q40" s="37">
        <f t="shared" si="4"/>
        <v>0</v>
      </c>
      <c r="R40" s="37">
        <f t="shared" si="4"/>
        <v>0</v>
      </c>
      <c r="S40" s="37">
        <f t="shared" si="4"/>
        <v>0</v>
      </c>
      <c r="T40" s="37">
        <f t="shared" si="4"/>
        <v>0</v>
      </c>
      <c r="U40" s="37">
        <f t="shared" si="4"/>
        <v>0</v>
      </c>
      <c r="V40" s="63">
        <f t="shared" si="5"/>
        <v>0</v>
      </c>
    </row>
    <row r="41" spans="1:22" ht="11.25" customHeight="1" x14ac:dyDescent="0.2">
      <c r="A41" s="19" t="s">
        <v>107</v>
      </c>
      <c r="B41" s="59">
        <v>54.1</v>
      </c>
      <c r="C41" s="11">
        <v>0.09</v>
      </c>
      <c r="D41" s="11">
        <v>0</v>
      </c>
      <c r="E41" s="12">
        <v>10</v>
      </c>
      <c r="F41" s="12">
        <v>20</v>
      </c>
      <c r="G41" s="60"/>
      <c r="H41" s="12">
        <v>10</v>
      </c>
      <c r="I41" s="41"/>
      <c r="J41" s="61">
        <f t="shared" si="1"/>
        <v>40</v>
      </c>
      <c r="K41" s="13">
        <f t="shared" si="2"/>
        <v>325.26921699999997</v>
      </c>
      <c r="L41" s="13">
        <f t="shared" si="2"/>
        <v>650.53843399999994</v>
      </c>
      <c r="M41" s="13">
        <f t="shared" si="2"/>
        <v>0</v>
      </c>
      <c r="N41" s="13">
        <f t="shared" si="2"/>
        <v>325.26921699999997</v>
      </c>
      <c r="O41" s="13">
        <f t="shared" si="2"/>
        <v>0</v>
      </c>
      <c r="P41" s="62">
        <f t="shared" si="3"/>
        <v>1301.0768679999999</v>
      </c>
      <c r="Q41" s="37">
        <f t="shared" si="4"/>
        <v>10</v>
      </c>
      <c r="R41" s="37">
        <f t="shared" si="4"/>
        <v>20</v>
      </c>
      <c r="S41" s="37">
        <f t="shared" si="4"/>
        <v>0</v>
      </c>
      <c r="T41" s="37">
        <f t="shared" si="4"/>
        <v>10</v>
      </c>
      <c r="U41" s="37">
        <f t="shared" si="4"/>
        <v>0</v>
      </c>
      <c r="V41" s="63">
        <f t="shared" si="5"/>
        <v>40</v>
      </c>
    </row>
    <row r="42" spans="1:22" ht="11.25" customHeight="1" x14ac:dyDescent="0.2">
      <c r="A42" s="19" t="s">
        <v>101</v>
      </c>
      <c r="B42" s="59">
        <v>24.4</v>
      </c>
      <c r="C42" s="11">
        <v>0.09</v>
      </c>
      <c r="D42" s="11">
        <v>0</v>
      </c>
      <c r="E42" s="12">
        <v>30</v>
      </c>
      <c r="F42" s="12">
        <v>10</v>
      </c>
      <c r="G42" s="60"/>
      <c r="H42" s="12">
        <v>50</v>
      </c>
      <c r="I42" s="41">
        <v>10</v>
      </c>
      <c r="J42" s="61">
        <f t="shared" si="1"/>
        <v>100</v>
      </c>
      <c r="K42" s="13">
        <f t="shared" si="2"/>
        <v>440.10548399999999</v>
      </c>
      <c r="L42" s="13">
        <f t="shared" si="2"/>
        <v>146.70182799999998</v>
      </c>
      <c r="M42" s="13">
        <f t="shared" si="2"/>
        <v>0</v>
      </c>
      <c r="N42" s="13">
        <f t="shared" si="2"/>
        <v>733.50914</v>
      </c>
      <c r="O42" s="13">
        <f t="shared" si="2"/>
        <v>146.70182799999998</v>
      </c>
      <c r="P42" s="62">
        <f t="shared" si="3"/>
        <v>1467.01828</v>
      </c>
      <c r="Q42" s="37">
        <f t="shared" si="4"/>
        <v>30</v>
      </c>
      <c r="R42" s="37">
        <f t="shared" si="4"/>
        <v>10</v>
      </c>
      <c r="S42" s="37">
        <f t="shared" si="4"/>
        <v>0</v>
      </c>
      <c r="T42" s="37">
        <f t="shared" si="4"/>
        <v>50</v>
      </c>
      <c r="U42" s="37">
        <f t="shared" si="4"/>
        <v>10</v>
      </c>
      <c r="V42" s="63">
        <f t="shared" si="5"/>
        <v>100</v>
      </c>
    </row>
    <row r="43" spans="1:22" ht="11.25" customHeight="1" x14ac:dyDescent="0.2">
      <c r="A43" s="19" t="s">
        <v>103</v>
      </c>
      <c r="B43" s="59">
        <v>6.8</v>
      </c>
      <c r="C43" s="11">
        <v>0.09</v>
      </c>
      <c r="D43" s="11">
        <v>0</v>
      </c>
      <c r="E43" s="12">
        <v>20</v>
      </c>
      <c r="F43" s="12">
        <v>10</v>
      </c>
      <c r="G43" s="60"/>
      <c r="H43" s="12">
        <v>30</v>
      </c>
      <c r="I43" s="41">
        <v>10</v>
      </c>
      <c r="J43" s="61">
        <f t="shared" si="1"/>
        <v>70</v>
      </c>
      <c r="K43" s="13">
        <f t="shared" si="2"/>
        <v>81.768231999999998</v>
      </c>
      <c r="L43" s="13">
        <f t="shared" si="2"/>
        <v>40.884115999999999</v>
      </c>
      <c r="M43" s="13">
        <f t="shared" si="2"/>
        <v>0</v>
      </c>
      <c r="N43" s="13">
        <f t="shared" si="2"/>
        <v>122.65234799999999</v>
      </c>
      <c r="O43" s="13">
        <f t="shared" si="2"/>
        <v>40.884115999999999</v>
      </c>
      <c r="P43" s="62">
        <f t="shared" si="3"/>
        <v>286.18881199999998</v>
      </c>
      <c r="Q43" s="37">
        <f t="shared" si="4"/>
        <v>20</v>
      </c>
      <c r="R43" s="37">
        <f t="shared" si="4"/>
        <v>10</v>
      </c>
      <c r="S43" s="37">
        <f t="shared" si="4"/>
        <v>0</v>
      </c>
      <c r="T43" s="37">
        <f t="shared" si="4"/>
        <v>30</v>
      </c>
      <c r="U43" s="37">
        <f t="shared" si="4"/>
        <v>10</v>
      </c>
      <c r="V43" s="63">
        <f t="shared" si="5"/>
        <v>70</v>
      </c>
    </row>
    <row r="44" spans="1:22" ht="11.25" customHeight="1" x14ac:dyDescent="0.2">
      <c r="A44" s="19" t="s">
        <v>102</v>
      </c>
      <c r="B44" s="59">
        <v>13.4</v>
      </c>
      <c r="C44" s="11">
        <v>0.09</v>
      </c>
      <c r="D44" s="11">
        <v>0</v>
      </c>
      <c r="E44" s="12">
        <v>30</v>
      </c>
      <c r="F44" s="12">
        <v>60</v>
      </c>
      <c r="G44" s="60">
        <v>30</v>
      </c>
      <c r="H44" s="12">
        <v>50</v>
      </c>
      <c r="I44" s="41">
        <v>10</v>
      </c>
      <c r="J44" s="61">
        <f t="shared" si="1"/>
        <v>180</v>
      </c>
      <c r="K44" s="13">
        <f t="shared" si="2"/>
        <v>241.69727399999996</v>
      </c>
      <c r="L44" s="13">
        <f t="shared" si="2"/>
        <v>483.39454799999993</v>
      </c>
      <c r="M44" s="13">
        <f t="shared" si="2"/>
        <v>241.69727399999996</v>
      </c>
      <c r="N44" s="13">
        <f t="shared" si="2"/>
        <v>402.82879000000003</v>
      </c>
      <c r="O44" s="13">
        <f t="shared" si="2"/>
        <v>80.565758000000002</v>
      </c>
      <c r="P44" s="62">
        <f t="shared" si="3"/>
        <v>1450.183644</v>
      </c>
      <c r="Q44" s="37">
        <f t="shared" si="4"/>
        <v>30</v>
      </c>
      <c r="R44" s="37">
        <f t="shared" si="4"/>
        <v>60</v>
      </c>
      <c r="S44" s="37">
        <f t="shared" si="4"/>
        <v>30</v>
      </c>
      <c r="T44" s="37">
        <f t="shared" si="4"/>
        <v>50</v>
      </c>
      <c r="U44" s="37">
        <f t="shared" si="4"/>
        <v>10</v>
      </c>
      <c r="V44" s="63">
        <f t="shared" si="5"/>
        <v>180</v>
      </c>
    </row>
    <row r="45" spans="1:22" ht="11.25" customHeight="1" x14ac:dyDescent="0.2">
      <c r="A45" s="19" t="s">
        <v>31</v>
      </c>
      <c r="B45" s="59">
        <v>61.2</v>
      </c>
      <c r="C45" s="11">
        <v>0.15</v>
      </c>
      <c r="D45" s="11">
        <v>0</v>
      </c>
      <c r="E45" s="12">
        <v>10</v>
      </c>
      <c r="F45" s="12"/>
      <c r="G45" s="60">
        <v>5</v>
      </c>
      <c r="H45" s="12">
        <v>20</v>
      </c>
      <c r="I45" s="41"/>
      <c r="J45" s="61">
        <f t="shared" si="1"/>
        <v>35</v>
      </c>
      <c r="K45" s="13">
        <f t="shared" si="2"/>
        <v>343.69613999999996</v>
      </c>
      <c r="L45" s="13">
        <f t="shared" si="2"/>
        <v>0</v>
      </c>
      <c r="M45" s="13">
        <f t="shared" si="2"/>
        <v>171.84806999999998</v>
      </c>
      <c r="N45" s="13">
        <f t="shared" si="2"/>
        <v>687.39227999999991</v>
      </c>
      <c r="O45" s="13">
        <f t="shared" si="2"/>
        <v>0</v>
      </c>
      <c r="P45" s="62">
        <f t="shared" si="3"/>
        <v>1202.9364899999998</v>
      </c>
      <c r="Q45" s="37">
        <f t="shared" si="4"/>
        <v>10</v>
      </c>
      <c r="R45" s="37">
        <f t="shared" si="4"/>
        <v>0</v>
      </c>
      <c r="S45" s="37">
        <f t="shared" si="4"/>
        <v>5</v>
      </c>
      <c r="T45" s="37">
        <f t="shared" si="4"/>
        <v>20</v>
      </c>
      <c r="U45" s="37">
        <f t="shared" si="4"/>
        <v>0</v>
      </c>
      <c r="V45" s="63">
        <f t="shared" si="5"/>
        <v>35</v>
      </c>
    </row>
    <row r="46" spans="1:22" ht="11.25" customHeight="1" x14ac:dyDescent="0.2">
      <c r="A46" s="19" t="s">
        <v>112</v>
      </c>
      <c r="B46" s="59">
        <v>39</v>
      </c>
      <c r="C46" s="11">
        <v>0.2</v>
      </c>
      <c r="D46" s="11">
        <v>0</v>
      </c>
      <c r="E46" s="12">
        <v>10</v>
      </c>
      <c r="F46" s="12">
        <v>5</v>
      </c>
      <c r="G46" s="60">
        <v>20</v>
      </c>
      <c r="H46" s="12">
        <v>0</v>
      </c>
      <c r="I46" s="41"/>
      <c r="J46" s="61">
        <f t="shared" si="1"/>
        <v>35</v>
      </c>
      <c r="K46" s="13">
        <f t="shared" si="2"/>
        <v>206.13840000000002</v>
      </c>
      <c r="L46" s="13">
        <f t="shared" si="2"/>
        <v>103.06920000000001</v>
      </c>
      <c r="M46" s="13">
        <f t="shared" si="2"/>
        <v>412.27680000000004</v>
      </c>
      <c r="N46" s="13">
        <f t="shared" si="2"/>
        <v>0</v>
      </c>
      <c r="O46" s="13">
        <f t="shared" si="2"/>
        <v>0</v>
      </c>
      <c r="P46" s="62">
        <f t="shared" si="3"/>
        <v>721.48440000000005</v>
      </c>
      <c r="Q46" s="37">
        <f t="shared" si="4"/>
        <v>10</v>
      </c>
      <c r="R46" s="37">
        <f t="shared" si="4"/>
        <v>5</v>
      </c>
      <c r="S46" s="37">
        <f t="shared" si="4"/>
        <v>20</v>
      </c>
      <c r="T46" s="37">
        <f t="shared" si="4"/>
        <v>0</v>
      </c>
      <c r="U46" s="37">
        <f t="shared" si="4"/>
        <v>0</v>
      </c>
      <c r="V46" s="63">
        <f t="shared" si="5"/>
        <v>35</v>
      </c>
    </row>
    <row r="47" spans="1:22" ht="11.25" customHeight="1" x14ac:dyDescent="0.2">
      <c r="A47" s="19" t="s">
        <v>44</v>
      </c>
      <c r="B47" s="59">
        <v>79</v>
      </c>
      <c r="C47" s="11">
        <v>0.2</v>
      </c>
      <c r="D47" s="11">
        <v>0</v>
      </c>
      <c r="E47" s="12"/>
      <c r="F47" s="12"/>
      <c r="G47" s="60">
        <v>10</v>
      </c>
      <c r="H47" s="12">
        <v>10</v>
      </c>
      <c r="I47" s="41">
        <v>10</v>
      </c>
      <c r="J47" s="61">
        <f t="shared" si="1"/>
        <v>30</v>
      </c>
      <c r="K47" s="13">
        <f t="shared" si="2"/>
        <v>0</v>
      </c>
      <c r="L47" s="13">
        <f t="shared" si="2"/>
        <v>0</v>
      </c>
      <c r="M47" s="13">
        <f t="shared" si="2"/>
        <v>417.56240000000003</v>
      </c>
      <c r="N47" s="13">
        <f t="shared" si="2"/>
        <v>417.56240000000003</v>
      </c>
      <c r="O47" s="13">
        <f t="shared" si="2"/>
        <v>417.56240000000003</v>
      </c>
      <c r="P47" s="62">
        <f t="shared" si="3"/>
        <v>1252.6872000000001</v>
      </c>
      <c r="Q47" s="37">
        <f t="shared" si="4"/>
        <v>0</v>
      </c>
      <c r="R47" s="37">
        <f t="shared" si="4"/>
        <v>0</v>
      </c>
      <c r="S47" s="37">
        <f t="shared" si="4"/>
        <v>10</v>
      </c>
      <c r="T47" s="37">
        <f t="shared" si="4"/>
        <v>10</v>
      </c>
      <c r="U47" s="37">
        <f t="shared" si="4"/>
        <v>10</v>
      </c>
      <c r="V47" s="63">
        <f t="shared" si="5"/>
        <v>30</v>
      </c>
    </row>
    <row r="48" spans="1:22" ht="11.25" customHeight="1" x14ac:dyDescent="0.2">
      <c r="A48" s="19" t="s">
        <v>113</v>
      </c>
      <c r="B48" s="59">
        <v>29.5</v>
      </c>
      <c r="C48" s="11">
        <v>0.2</v>
      </c>
      <c r="D48" s="11">
        <v>0</v>
      </c>
      <c r="E48" s="12">
        <v>10</v>
      </c>
      <c r="F48" s="12"/>
      <c r="G48" s="60">
        <v>20</v>
      </c>
      <c r="H48" s="12"/>
      <c r="I48" s="41"/>
      <c r="J48" s="61">
        <f t="shared" si="1"/>
        <v>30</v>
      </c>
      <c r="K48" s="13">
        <f t="shared" si="2"/>
        <v>155.92520000000002</v>
      </c>
      <c r="L48" s="13">
        <f t="shared" si="2"/>
        <v>0</v>
      </c>
      <c r="M48" s="13">
        <f t="shared" si="2"/>
        <v>311.85040000000004</v>
      </c>
      <c r="N48" s="13">
        <f t="shared" si="2"/>
        <v>0</v>
      </c>
      <c r="O48" s="13">
        <f t="shared" si="2"/>
        <v>0</v>
      </c>
      <c r="P48" s="62">
        <f t="shared" si="3"/>
        <v>467.77560000000005</v>
      </c>
      <c r="Q48" s="37">
        <f t="shared" si="4"/>
        <v>10</v>
      </c>
      <c r="R48" s="37">
        <f t="shared" si="4"/>
        <v>0</v>
      </c>
      <c r="S48" s="37">
        <f t="shared" si="4"/>
        <v>20</v>
      </c>
      <c r="T48" s="37">
        <f t="shared" si="4"/>
        <v>0</v>
      </c>
      <c r="U48" s="37">
        <f t="shared" si="4"/>
        <v>0</v>
      </c>
      <c r="V48" s="63">
        <f t="shared" si="5"/>
        <v>30</v>
      </c>
    </row>
    <row r="49" spans="1:22" ht="11.25" customHeight="1" x14ac:dyDescent="0.2">
      <c r="A49" s="19" t="s">
        <v>43</v>
      </c>
      <c r="B49" s="59">
        <v>54.6</v>
      </c>
      <c r="C49" s="11">
        <v>0.2</v>
      </c>
      <c r="D49" s="11">
        <v>0</v>
      </c>
      <c r="E49" s="12"/>
      <c r="F49" s="12"/>
      <c r="G49" s="60">
        <v>10</v>
      </c>
      <c r="H49" s="12">
        <v>5</v>
      </c>
      <c r="I49" s="41">
        <v>10</v>
      </c>
      <c r="J49" s="61">
        <f t="shared" si="1"/>
        <v>25</v>
      </c>
      <c r="K49" s="13">
        <f t="shared" si="2"/>
        <v>0</v>
      </c>
      <c r="L49" s="13">
        <f t="shared" si="2"/>
        <v>0</v>
      </c>
      <c r="M49" s="13">
        <f t="shared" si="2"/>
        <v>288.59375999999997</v>
      </c>
      <c r="N49" s="13">
        <f t="shared" si="2"/>
        <v>144.29687999999999</v>
      </c>
      <c r="O49" s="13">
        <f t="shared" si="2"/>
        <v>288.59375999999997</v>
      </c>
      <c r="P49" s="62">
        <f t="shared" si="3"/>
        <v>721.48439999999994</v>
      </c>
      <c r="Q49" s="37">
        <f t="shared" si="4"/>
        <v>0</v>
      </c>
      <c r="R49" s="37">
        <f t="shared" si="4"/>
        <v>0</v>
      </c>
      <c r="S49" s="37">
        <f t="shared" si="4"/>
        <v>10</v>
      </c>
      <c r="T49" s="37">
        <f t="shared" si="4"/>
        <v>5</v>
      </c>
      <c r="U49" s="37">
        <f t="shared" si="4"/>
        <v>10</v>
      </c>
      <c r="V49" s="63">
        <f t="shared" si="5"/>
        <v>25</v>
      </c>
    </row>
    <row r="50" spans="1:22" ht="11.25" customHeight="1" x14ac:dyDescent="0.2">
      <c r="A50" s="19" t="s">
        <v>94</v>
      </c>
      <c r="B50" s="59">
        <v>40.4</v>
      </c>
      <c r="C50" s="11">
        <v>0.09</v>
      </c>
      <c r="D50" s="11">
        <v>0</v>
      </c>
      <c r="E50" s="12">
        <v>25</v>
      </c>
      <c r="F50" s="12">
        <v>50</v>
      </c>
      <c r="G50" s="60">
        <v>10</v>
      </c>
      <c r="H50" s="12">
        <v>30</v>
      </c>
      <c r="I50" s="41"/>
      <c r="J50" s="61">
        <f t="shared" si="1"/>
        <v>115</v>
      </c>
      <c r="K50" s="13">
        <f t="shared" si="2"/>
        <v>607.24936999999989</v>
      </c>
      <c r="L50" s="13">
        <f t="shared" si="2"/>
        <v>1214.4987399999998</v>
      </c>
      <c r="M50" s="13">
        <f t="shared" si="2"/>
        <v>242.89974800000002</v>
      </c>
      <c r="N50" s="13">
        <f t="shared" si="2"/>
        <v>728.69924399999991</v>
      </c>
      <c r="O50" s="13">
        <f t="shared" si="2"/>
        <v>0</v>
      </c>
      <c r="P50" s="62">
        <f t="shared" si="3"/>
        <v>2793.3471019999993</v>
      </c>
      <c r="Q50" s="37">
        <f t="shared" si="4"/>
        <v>25</v>
      </c>
      <c r="R50" s="37">
        <f t="shared" si="4"/>
        <v>50</v>
      </c>
      <c r="S50" s="37">
        <f t="shared" si="4"/>
        <v>10</v>
      </c>
      <c r="T50" s="37">
        <f t="shared" si="4"/>
        <v>30</v>
      </c>
      <c r="U50" s="37">
        <f t="shared" si="4"/>
        <v>0</v>
      </c>
      <c r="V50" s="63">
        <f t="shared" si="5"/>
        <v>115</v>
      </c>
    </row>
    <row r="51" spans="1:22" ht="11.25" customHeight="1" x14ac:dyDescent="0.2">
      <c r="A51" s="19" t="s">
        <v>45</v>
      </c>
      <c r="B51" s="59">
        <v>28.4</v>
      </c>
      <c r="C51" s="11">
        <v>0.23</v>
      </c>
      <c r="D51" s="11">
        <v>0</v>
      </c>
      <c r="E51" s="12">
        <v>75</v>
      </c>
      <c r="F51" s="12">
        <v>100</v>
      </c>
      <c r="G51" s="60">
        <v>80</v>
      </c>
      <c r="H51" s="12">
        <v>60</v>
      </c>
      <c r="I51" s="41">
        <v>60</v>
      </c>
      <c r="J51" s="61">
        <f t="shared" si="1"/>
        <v>375</v>
      </c>
      <c r="K51" s="13">
        <f t="shared" si="2"/>
        <v>1083.6140700000001</v>
      </c>
      <c r="L51" s="13">
        <f t="shared" si="2"/>
        <v>1444.8187599999999</v>
      </c>
      <c r="M51" s="13">
        <f t="shared" si="2"/>
        <v>1155.8550079999998</v>
      </c>
      <c r="N51" s="13">
        <f t="shared" si="2"/>
        <v>866.891256</v>
      </c>
      <c r="O51" s="13">
        <f t="shared" si="2"/>
        <v>866.891256</v>
      </c>
      <c r="P51" s="62">
        <f t="shared" si="3"/>
        <v>5418.0703499999991</v>
      </c>
      <c r="Q51" s="37">
        <f t="shared" si="4"/>
        <v>75</v>
      </c>
      <c r="R51" s="37">
        <f t="shared" si="4"/>
        <v>100</v>
      </c>
      <c r="S51" s="37">
        <f t="shared" si="4"/>
        <v>80</v>
      </c>
      <c r="T51" s="37">
        <f t="shared" si="4"/>
        <v>60</v>
      </c>
      <c r="U51" s="37">
        <f t="shared" si="4"/>
        <v>60</v>
      </c>
      <c r="V51" s="63">
        <f t="shared" si="5"/>
        <v>375</v>
      </c>
    </row>
    <row r="52" spans="1:22" ht="11.25" customHeight="1" x14ac:dyDescent="0.2">
      <c r="A52" s="19" t="s">
        <v>89</v>
      </c>
      <c r="B52" s="59">
        <v>38.799999999999997</v>
      </c>
      <c r="C52" s="11">
        <v>0.15</v>
      </c>
      <c r="D52" s="11">
        <v>0</v>
      </c>
      <c r="E52" s="12">
        <v>15</v>
      </c>
      <c r="F52" s="12">
        <v>10</v>
      </c>
      <c r="G52" s="60">
        <v>20</v>
      </c>
      <c r="H52" s="12"/>
      <c r="I52" s="41"/>
      <c r="J52" s="61">
        <f t="shared" si="1"/>
        <v>45</v>
      </c>
      <c r="K52" s="13">
        <f t="shared" si="2"/>
        <v>326.84829000000002</v>
      </c>
      <c r="L52" s="13">
        <f t="shared" si="2"/>
        <v>217.89885999999996</v>
      </c>
      <c r="M52" s="13">
        <f t="shared" si="2"/>
        <v>435.79771999999991</v>
      </c>
      <c r="N52" s="13">
        <f t="shared" si="2"/>
        <v>0</v>
      </c>
      <c r="O52" s="13">
        <f t="shared" si="2"/>
        <v>0</v>
      </c>
      <c r="P52" s="62">
        <f t="shared" si="3"/>
        <v>980.54486999999983</v>
      </c>
      <c r="Q52" s="37">
        <f t="shared" si="4"/>
        <v>15</v>
      </c>
      <c r="R52" s="37">
        <f t="shared" si="4"/>
        <v>10</v>
      </c>
      <c r="S52" s="37">
        <f t="shared" si="4"/>
        <v>20</v>
      </c>
      <c r="T52" s="37">
        <f t="shared" si="4"/>
        <v>0</v>
      </c>
      <c r="U52" s="37">
        <f t="shared" si="4"/>
        <v>0</v>
      </c>
      <c r="V52" s="63">
        <f t="shared" si="5"/>
        <v>45</v>
      </c>
    </row>
    <row r="53" spans="1:22" ht="11.25" customHeight="1" x14ac:dyDescent="0.2">
      <c r="A53" s="19" t="s">
        <v>114</v>
      </c>
      <c r="B53" s="59">
        <v>27.1</v>
      </c>
      <c r="C53" s="11">
        <v>0.15</v>
      </c>
      <c r="D53" s="11">
        <v>0</v>
      </c>
      <c r="E53" s="12">
        <v>10</v>
      </c>
      <c r="F53" s="12"/>
      <c r="G53" s="60">
        <v>20</v>
      </c>
      <c r="H53" s="12">
        <v>30</v>
      </c>
      <c r="I53" s="41"/>
      <c r="J53" s="61">
        <f t="shared" si="1"/>
        <v>60</v>
      </c>
      <c r="K53" s="13">
        <f t="shared" si="2"/>
        <v>152.19224499999999</v>
      </c>
      <c r="L53" s="13">
        <f t="shared" si="2"/>
        <v>0</v>
      </c>
      <c r="M53" s="13">
        <f t="shared" si="2"/>
        <v>304.38448999999997</v>
      </c>
      <c r="N53" s="13">
        <f t="shared" si="2"/>
        <v>456.57673499999999</v>
      </c>
      <c r="O53" s="13">
        <f t="shared" si="2"/>
        <v>0</v>
      </c>
      <c r="P53" s="62">
        <f t="shared" si="3"/>
        <v>913.15346999999997</v>
      </c>
      <c r="Q53" s="37">
        <f t="shared" si="4"/>
        <v>10</v>
      </c>
      <c r="R53" s="37">
        <f t="shared" si="4"/>
        <v>0</v>
      </c>
      <c r="S53" s="37">
        <f t="shared" si="4"/>
        <v>20</v>
      </c>
      <c r="T53" s="37">
        <f t="shared" si="4"/>
        <v>30</v>
      </c>
      <c r="U53" s="37">
        <f t="shared" si="4"/>
        <v>0</v>
      </c>
      <c r="V53" s="63">
        <f t="shared" si="5"/>
        <v>60</v>
      </c>
    </row>
    <row r="54" spans="1:22" ht="11.25" customHeight="1" x14ac:dyDescent="0.2">
      <c r="A54" s="19" t="s">
        <v>46</v>
      </c>
      <c r="B54" s="59">
        <v>75</v>
      </c>
      <c r="C54" s="11">
        <v>0.15</v>
      </c>
      <c r="D54" s="11">
        <v>0</v>
      </c>
      <c r="E54" s="12">
        <v>5</v>
      </c>
      <c r="F54" s="12">
        <v>5</v>
      </c>
      <c r="G54" s="60">
        <v>5</v>
      </c>
      <c r="H54" s="12">
        <v>10</v>
      </c>
      <c r="I54" s="41"/>
      <c r="J54" s="61">
        <f t="shared" si="1"/>
        <v>25</v>
      </c>
      <c r="K54" s="13">
        <f t="shared" si="2"/>
        <v>210.59812499999998</v>
      </c>
      <c r="L54" s="13">
        <f t="shared" si="2"/>
        <v>210.59812499999998</v>
      </c>
      <c r="M54" s="13">
        <f t="shared" si="2"/>
        <v>210.59812499999998</v>
      </c>
      <c r="N54" s="13">
        <f t="shared" si="2"/>
        <v>421.19624999999996</v>
      </c>
      <c r="O54" s="13">
        <f t="shared" si="2"/>
        <v>0</v>
      </c>
      <c r="P54" s="62">
        <f t="shared" si="3"/>
        <v>1052.9906249999999</v>
      </c>
      <c r="Q54" s="37">
        <f t="shared" si="4"/>
        <v>5</v>
      </c>
      <c r="R54" s="37">
        <f t="shared" si="4"/>
        <v>5</v>
      </c>
      <c r="S54" s="37">
        <f t="shared" si="4"/>
        <v>5</v>
      </c>
      <c r="T54" s="37">
        <f t="shared" si="4"/>
        <v>10</v>
      </c>
      <c r="U54" s="37">
        <f t="shared" si="4"/>
        <v>0</v>
      </c>
      <c r="V54" s="63">
        <f t="shared" si="5"/>
        <v>25</v>
      </c>
    </row>
    <row r="55" spans="1:22" ht="11.25" customHeight="1" x14ac:dyDescent="0.2">
      <c r="A55" s="19" t="s">
        <v>47</v>
      </c>
      <c r="B55" s="59">
        <v>13.2</v>
      </c>
      <c r="C55" s="11">
        <v>0.15</v>
      </c>
      <c r="D55" s="11">
        <v>0</v>
      </c>
      <c r="E55" s="12"/>
      <c r="F55" s="12"/>
      <c r="G55" s="60"/>
      <c r="H55" s="12"/>
      <c r="I55" s="41"/>
      <c r="J55" s="61">
        <f t="shared" si="1"/>
        <v>0</v>
      </c>
      <c r="K55" s="13">
        <f t="shared" si="2"/>
        <v>0</v>
      </c>
      <c r="L55" s="13">
        <f t="shared" si="2"/>
        <v>0</v>
      </c>
      <c r="M55" s="13">
        <f t="shared" si="2"/>
        <v>0</v>
      </c>
      <c r="N55" s="13">
        <f t="shared" si="2"/>
        <v>0</v>
      </c>
      <c r="O55" s="13">
        <f t="shared" si="2"/>
        <v>0</v>
      </c>
      <c r="P55" s="62">
        <f t="shared" si="3"/>
        <v>0</v>
      </c>
      <c r="Q55" s="37">
        <f t="shared" si="4"/>
        <v>0</v>
      </c>
      <c r="R55" s="37">
        <f t="shared" si="4"/>
        <v>0</v>
      </c>
      <c r="S55" s="37">
        <f t="shared" si="4"/>
        <v>0</v>
      </c>
      <c r="T55" s="37">
        <f t="shared" si="4"/>
        <v>0</v>
      </c>
      <c r="U55" s="37">
        <f t="shared" si="4"/>
        <v>0</v>
      </c>
      <c r="V55" s="63">
        <f t="shared" si="5"/>
        <v>0</v>
      </c>
    </row>
    <row r="56" spans="1:22" ht="11.25" customHeight="1" x14ac:dyDescent="0.2">
      <c r="A56" s="19" t="s">
        <v>48</v>
      </c>
      <c r="B56" s="59">
        <v>19.600000000000001</v>
      </c>
      <c r="C56" s="11">
        <v>0.15</v>
      </c>
      <c r="D56" s="11">
        <v>0</v>
      </c>
      <c r="E56" s="12"/>
      <c r="F56" s="12"/>
      <c r="G56" s="60"/>
      <c r="H56" s="12"/>
      <c r="I56" s="41"/>
      <c r="J56" s="61">
        <f t="shared" si="1"/>
        <v>0</v>
      </c>
      <c r="K56" s="13">
        <f t="shared" si="2"/>
        <v>0</v>
      </c>
      <c r="L56" s="13">
        <f t="shared" si="2"/>
        <v>0</v>
      </c>
      <c r="M56" s="13">
        <f t="shared" si="2"/>
        <v>0</v>
      </c>
      <c r="N56" s="13">
        <f t="shared" si="2"/>
        <v>0</v>
      </c>
      <c r="O56" s="13">
        <f t="shared" si="2"/>
        <v>0</v>
      </c>
      <c r="P56" s="62">
        <f t="shared" si="3"/>
        <v>0</v>
      </c>
      <c r="Q56" s="37">
        <f t="shared" si="4"/>
        <v>0</v>
      </c>
      <c r="R56" s="37">
        <f t="shared" si="4"/>
        <v>0</v>
      </c>
      <c r="S56" s="37">
        <f t="shared" si="4"/>
        <v>0</v>
      </c>
      <c r="T56" s="37">
        <f t="shared" si="4"/>
        <v>0</v>
      </c>
      <c r="U56" s="37">
        <f t="shared" si="4"/>
        <v>0</v>
      </c>
      <c r="V56" s="63">
        <f t="shared" si="5"/>
        <v>0</v>
      </c>
    </row>
    <row r="57" spans="1:22" ht="11.25" customHeight="1" x14ac:dyDescent="0.2">
      <c r="A57" s="19" t="s">
        <v>104</v>
      </c>
      <c r="B57" s="59">
        <v>26.5</v>
      </c>
      <c r="C57" s="11">
        <v>0.05</v>
      </c>
      <c r="D57" s="11">
        <v>0</v>
      </c>
      <c r="E57" s="12"/>
      <c r="F57" s="12">
        <v>10</v>
      </c>
      <c r="G57" s="60"/>
      <c r="H57" s="12">
        <v>5</v>
      </c>
      <c r="I57" s="41"/>
      <c r="J57" s="61">
        <f t="shared" si="1"/>
        <v>15</v>
      </c>
      <c r="K57" s="13">
        <f t="shared" si="2"/>
        <v>0</v>
      </c>
      <c r="L57" s="13">
        <f t="shared" si="2"/>
        <v>166.33122499999999</v>
      </c>
      <c r="M57" s="13">
        <f t="shared" si="2"/>
        <v>0</v>
      </c>
      <c r="N57" s="13">
        <f t="shared" si="2"/>
        <v>83.165612499999995</v>
      </c>
      <c r="O57" s="13">
        <f t="shared" si="2"/>
        <v>0</v>
      </c>
      <c r="P57" s="62">
        <f t="shared" si="3"/>
        <v>249.49683749999997</v>
      </c>
      <c r="Q57" s="37">
        <f t="shared" si="4"/>
        <v>0</v>
      </c>
      <c r="R57" s="37">
        <f t="shared" si="4"/>
        <v>10</v>
      </c>
      <c r="S57" s="37">
        <f t="shared" si="4"/>
        <v>0</v>
      </c>
      <c r="T57" s="37">
        <f t="shared" si="4"/>
        <v>5</v>
      </c>
      <c r="U57" s="37">
        <f t="shared" si="4"/>
        <v>0</v>
      </c>
      <c r="V57" s="63">
        <f t="shared" si="5"/>
        <v>15</v>
      </c>
    </row>
    <row r="58" spans="1:22" ht="11.25" customHeight="1" x14ac:dyDescent="0.2">
      <c r="A58" s="19" t="s">
        <v>49</v>
      </c>
      <c r="B58" s="59">
        <v>55</v>
      </c>
      <c r="C58" s="11">
        <v>0.3</v>
      </c>
      <c r="D58" s="11">
        <v>0</v>
      </c>
      <c r="E58" s="12">
        <v>60</v>
      </c>
      <c r="F58" s="12">
        <v>100</v>
      </c>
      <c r="G58" s="60">
        <v>40</v>
      </c>
      <c r="H58" s="12">
        <v>30</v>
      </c>
      <c r="I58" s="41">
        <v>10</v>
      </c>
      <c r="J58" s="61">
        <f t="shared" si="1"/>
        <v>240</v>
      </c>
      <c r="K58" s="13">
        <f t="shared" ref="K58:O103" si="6">(E58*$B58*0.6607)*(1-$C58)</f>
        <v>1526.2169999999999</v>
      </c>
      <c r="L58" s="13">
        <f t="shared" si="6"/>
        <v>2543.6949999999997</v>
      </c>
      <c r="M58" s="13">
        <f t="shared" si="6"/>
        <v>1017.478</v>
      </c>
      <c r="N58" s="13">
        <f t="shared" si="6"/>
        <v>763.10849999999994</v>
      </c>
      <c r="O58" s="13">
        <f t="shared" si="6"/>
        <v>254.36949999999999</v>
      </c>
      <c r="P58" s="62">
        <f t="shared" si="3"/>
        <v>6104.8679999999995</v>
      </c>
      <c r="Q58" s="37">
        <f t="shared" ref="Q58:U103" si="7">E58*(1+$D58)</f>
        <v>60</v>
      </c>
      <c r="R58" s="37">
        <f t="shared" si="7"/>
        <v>100</v>
      </c>
      <c r="S58" s="37">
        <f t="shared" si="7"/>
        <v>40</v>
      </c>
      <c r="T58" s="37">
        <f t="shared" si="7"/>
        <v>30</v>
      </c>
      <c r="U58" s="37">
        <f t="shared" si="7"/>
        <v>10</v>
      </c>
      <c r="V58" s="63">
        <f t="shared" si="5"/>
        <v>240</v>
      </c>
    </row>
    <row r="59" spans="1:22" ht="11.25" customHeight="1" x14ac:dyDescent="0.2">
      <c r="A59" s="19" t="s">
        <v>50</v>
      </c>
      <c r="B59" s="59">
        <v>99</v>
      </c>
      <c r="C59" s="11">
        <v>0.3</v>
      </c>
      <c r="D59" s="11">
        <v>0</v>
      </c>
      <c r="E59" s="12">
        <v>25</v>
      </c>
      <c r="F59" s="12">
        <v>30</v>
      </c>
      <c r="G59" s="60">
        <v>15</v>
      </c>
      <c r="H59" s="12">
        <v>20</v>
      </c>
      <c r="I59" s="41">
        <v>10</v>
      </c>
      <c r="J59" s="61">
        <f t="shared" si="1"/>
        <v>100</v>
      </c>
      <c r="K59" s="13">
        <f t="shared" si="6"/>
        <v>1144.6627499999997</v>
      </c>
      <c r="L59" s="13">
        <f t="shared" si="6"/>
        <v>1373.5952999999997</v>
      </c>
      <c r="M59" s="13">
        <f t="shared" si="6"/>
        <v>686.79764999999986</v>
      </c>
      <c r="N59" s="13">
        <f t="shared" si="6"/>
        <v>915.73019999999985</v>
      </c>
      <c r="O59" s="13">
        <f t="shared" si="6"/>
        <v>457.86509999999993</v>
      </c>
      <c r="P59" s="62">
        <f t="shared" si="3"/>
        <v>4578.6509999999989</v>
      </c>
      <c r="Q59" s="37">
        <f t="shared" si="7"/>
        <v>25</v>
      </c>
      <c r="R59" s="37">
        <f t="shared" si="7"/>
        <v>30</v>
      </c>
      <c r="S59" s="37">
        <f t="shared" si="7"/>
        <v>15</v>
      </c>
      <c r="T59" s="37">
        <f t="shared" si="7"/>
        <v>20</v>
      </c>
      <c r="U59" s="37">
        <f t="shared" si="7"/>
        <v>10</v>
      </c>
      <c r="V59" s="63">
        <f t="shared" si="5"/>
        <v>100</v>
      </c>
    </row>
    <row r="60" spans="1:22" ht="11.25" customHeight="1" x14ac:dyDescent="0.2">
      <c r="A60" s="19" t="s">
        <v>51</v>
      </c>
      <c r="B60" s="59">
        <v>42</v>
      </c>
      <c r="C60" s="11">
        <v>0.3</v>
      </c>
      <c r="D60" s="11">
        <v>0</v>
      </c>
      <c r="E60" s="19">
        <v>20</v>
      </c>
      <c r="F60" s="19"/>
      <c r="G60" s="81"/>
      <c r="H60" s="19">
        <v>10</v>
      </c>
      <c r="I60" s="82"/>
      <c r="J60" s="61">
        <f t="shared" si="1"/>
        <v>30</v>
      </c>
      <c r="K60" s="13">
        <f t="shared" si="6"/>
        <v>388.49159999999995</v>
      </c>
      <c r="L60" s="13">
        <f t="shared" si="6"/>
        <v>0</v>
      </c>
      <c r="M60" s="13">
        <f t="shared" si="6"/>
        <v>0</v>
      </c>
      <c r="N60" s="13">
        <f t="shared" si="6"/>
        <v>194.24579999999997</v>
      </c>
      <c r="O60" s="13">
        <f t="shared" si="6"/>
        <v>0</v>
      </c>
      <c r="P60" s="62">
        <f t="shared" si="3"/>
        <v>582.73739999999998</v>
      </c>
      <c r="Q60" s="37">
        <f t="shared" si="7"/>
        <v>20</v>
      </c>
      <c r="R60" s="37">
        <f t="shared" si="7"/>
        <v>0</v>
      </c>
      <c r="S60" s="37">
        <f t="shared" si="7"/>
        <v>0</v>
      </c>
      <c r="T60" s="37">
        <f t="shared" si="7"/>
        <v>10</v>
      </c>
      <c r="U60" s="37">
        <f t="shared" si="7"/>
        <v>0</v>
      </c>
      <c r="V60" s="63">
        <f t="shared" si="5"/>
        <v>30</v>
      </c>
    </row>
    <row r="61" spans="1:22" ht="11.25" customHeight="1" x14ac:dyDescent="0.2">
      <c r="A61" s="19" t="s">
        <v>99</v>
      </c>
      <c r="B61" s="59">
        <v>69</v>
      </c>
      <c r="C61" s="11">
        <v>0.05</v>
      </c>
      <c r="D61" s="11">
        <v>0</v>
      </c>
      <c r="E61" s="19">
        <v>5</v>
      </c>
      <c r="F61" s="19"/>
      <c r="G61" s="83">
        <v>5</v>
      </c>
      <c r="H61" s="19"/>
      <c r="I61" s="82"/>
      <c r="J61" s="61">
        <f t="shared" si="1"/>
        <v>10</v>
      </c>
      <c r="K61" s="13">
        <f t="shared" si="6"/>
        <v>216.54442499999999</v>
      </c>
      <c r="L61" s="13">
        <f t="shared" si="6"/>
        <v>0</v>
      </c>
      <c r="M61" s="13">
        <f t="shared" si="6"/>
        <v>216.54442499999999</v>
      </c>
      <c r="N61" s="13">
        <f t="shared" si="6"/>
        <v>0</v>
      </c>
      <c r="O61" s="13">
        <f t="shared" si="6"/>
        <v>0</v>
      </c>
      <c r="P61" s="62">
        <f t="shared" si="3"/>
        <v>433.08884999999998</v>
      </c>
      <c r="Q61" s="37">
        <f t="shared" si="7"/>
        <v>5</v>
      </c>
      <c r="R61" s="37">
        <f t="shared" si="7"/>
        <v>0</v>
      </c>
      <c r="S61" s="37">
        <f t="shared" si="7"/>
        <v>5</v>
      </c>
      <c r="T61" s="37">
        <f t="shared" si="7"/>
        <v>0</v>
      </c>
      <c r="U61" s="37">
        <f t="shared" si="7"/>
        <v>0</v>
      </c>
      <c r="V61" s="63">
        <f t="shared" si="5"/>
        <v>10</v>
      </c>
    </row>
    <row r="62" spans="1:22" ht="11.25" customHeight="1" x14ac:dyDescent="0.2">
      <c r="A62" s="79" t="s">
        <v>52</v>
      </c>
      <c r="B62" s="80">
        <v>42</v>
      </c>
      <c r="C62" s="11">
        <v>0.2</v>
      </c>
      <c r="D62" s="11">
        <v>0</v>
      </c>
      <c r="E62" s="19">
        <v>25</v>
      </c>
      <c r="F62" s="19">
        <v>20</v>
      </c>
      <c r="G62" s="83">
        <v>30</v>
      </c>
      <c r="H62" s="19">
        <v>20</v>
      </c>
      <c r="I62" s="82"/>
      <c r="J62" s="61">
        <f t="shared" si="1"/>
        <v>95</v>
      </c>
      <c r="K62" s="13">
        <f t="shared" si="6"/>
        <v>554.98799999999994</v>
      </c>
      <c r="L62" s="13">
        <f t="shared" si="6"/>
        <v>443.99039999999997</v>
      </c>
      <c r="M62" s="13">
        <f t="shared" si="6"/>
        <v>665.98559999999998</v>
      </c>
      <c r="N62" s="13">
        <f t="shared" si="6"/>
        <v>443.99039999999997</v>
      </c>
      <c r="O62" s="13">
        <f t="shared" si="6"/>
        <v>0</v>
      </c>
      <c r="P62" s="62">
        <f t="shared" si="3"/>
        <v>2108.9544000000001</v>
      </c>
      <c r="Q62" s="37">
        <f t="shared" si="7"/>
        <v>25</v>
      </c>
      <c r="R62" s="37">
        <f t="shared" si="7"/>
        <v>20</v>
      </c>
      <c r="S62" s="37">
        <f t="shared" si="7"/>
        <v>30</v>
      </c>
      <c r="T62" s="37">
        <f t="shared" si="7"/>
        <v>20</v>
      </c>
      <c r="U62" s="37">
        <f t="shared" si="7"/>
        <v>0</v>
      </c>
      <c r="V62" s="63">
        <f t="shared" si="5"/>
        <v>95</v>
      </c>
    </row>
    <row r="63" spans="1:22" ht="11.25" customHeight="1" x14ac:dyDescent="0.2">
      <c r="A63" s="19" t="s">
        <v>53</v>
      </c>
      <c r="B63" s="59">
        <v>18</v>
      </c>
      <c r="C63" s="11">
        <v>0.23</v>
      </c>
      <c r="D63" s="11">
        <v>0</v>
      </c>
      <c r="E63" s="19">
        <v>50</v>
      </c>
      <c r="F63" s="19">
        <v>80</v>
      </c>
      <c r="G63" s="83">
        <v>80</v>
      </c>
      <c r="H63" s="19"/>
      <c r="I63" s="82"/>
      <c r="J63" s="61">
        <f t="shared" si="1"/>
        <v>210</v>
      </c>
      <c r="K63" s="13">
        <f t="shared" si="6"/>
        <v>457.86509999999998</v>
      </c>
      <c r="L63" s="13">
        <f t="shared" si="6"/>
        <v>732.58416</v>
      </c>
      <c r="M63" s="13">
        <f t="shared" si="6"/>
        <v>732.58416</v>
      </c>
      <c r="N63" s="13">
        <f t="shared" si="6"/>
        <v>0</v>
      </c>
      <c r="O63" s="13">
        <f t="shared" si="6"/>
        <v>0</v>
      </c>
      <c r="P63" s="62">
        <f t="shared" si="3"/>
        <v>1923.0334199999998</v>
      </c>
      <c r="Q63" s="37">
        <f t="shared" si="7"/>
        <v>50</v>
      </c>
      <c r="R63" s="37">
        <f t="shared" si="7"/>
        <v>80</v>
      </c>
      <c r="S63" s="37">
        <f t="shared" si="7"/>
        <v>80</v>
      </c>
      <c r="T63" s="37">
        <f t="shared" si="7"/>
        <v>0</v>
      </c>
      <c r="U63" s="37">
        <f t="shared" si="7"/>
        <v>0</v>
      </c>
      <c r="V63" s="63">
        <f t="shared" si="5"/>
        <v>210</v>
      </c>
    </row>
    <row r="64" spans="1:22" ht="11.25" customHeight="1" x14ac:dyDescent="0.2">
      <c r="A64" s="19" t="s">
        <v>86</v>
      </c>
      <c r="B64" s="59">
        <v>14.3</v>
      </c>
      <c r="C64" s="11">
        <v>0.23</v>
      </c>
      <c r="D64" s="11">
        <v>0</v>
      </c>
      <c r="E64" s="19">
        <v>70</v>
      </c>
      <c r="F64" s="19">
        <v>50</v>
      </c>
      <c r="G64" s="83">
        <v>60</v>
      </c>
      <c r="H64" s="19">
        <v>50</v>
      </c>
      <c r="I64" s="82">
        <v>30</v>
      </c>
      <c r="J64" s="61">
        <f t="shared" si="1"/>
        <v>260</v>
      </c>
      <c r="K64" s="13">
        <f t="shared" si="6"/>
        <v>509.24773899999997</v>
      </c>
      <c r="L64" s="13">
        <f t="shared" si="6"/>
        <v>363.74838499999998</v>
      </c>
      <c r="M64" s="13">
        <f t="shared" si="6"/>
        <v>436.498062</v>
      </c>
      <c r="N64" s="13">
        <f t="shared" si="6"/>
        <v>363.74838499999998</v>
      </c>
      <c r="O64" s="13">
        <f t="shared" si="6"/>
        <v>218.249031</v>
      </c>
      <c r="P64" s="62">
        <f t="shared" si="3"/>
        <v>1891.4916019999998</v>
      </c>
      <c r="Q64" s="37">
        <f t="shared" si="7"/>
        <v>70</v>
      </c>
      <c r="R64" s="37">
        <f t="shared" si="7"/>
        <v>50</v>
      </c>
      <c r="S64" s="37">
        <f t="shared" si="7"/>
        <v>60</v>
      </c>
      <c r="T64" s="37">
        <f t="shared" si="7"/>
        <v>50</v>
      </c>
      <c r="U64" s="37">
        <f t="shared" si="7"/>
        <v>30</v>
      </c>
      <c r="V64" s="63">
        <f t="shared" si="5"/>
        <v>260</v>
      </c>
    </row>
    <row r="65" spans="1:22" ht="11.25" customHeight="1" x14ac:dyDescent="0.2">
      <c r="A65" s="19" t="s">
        <v>127</v>
      </c>
      <c r="B65" s="59">
        <v>130</v>
      </c>
      <c r="C65" s="11">
        <v>0.15</v>
      </c>
      <c r="D65" s="11">
        <v>0</v>
      </c>
      <c r="E65" s="19"/>
      <c r="F65" s="19"/>
      <c r="G65" s="81"/>
      <c r="H65" s="19"/>
      <c r="I65" s="82"/>
      <c r="J65" s="61">
        <f t="shared" si="1"/>
        <v>0</v>
      </c>
      <c r="K65" s="13">
        <f t="shared" si="6"/>
        <v>0</v>
      </c>
      <c r="L65" s="13">
        <f t="shared" si="6"/>
        <v>0</v>
      </c>
      <c r="M65" s="13">
        <f t="shared" si="6"/>
        <v>0</v>
      </c>
      <c r="N65" s="13">
        <f t="shared" si="6"/>
        <v>0</v>
      </c>
      <c r="O65" s="13">
        <f t="shared" si="6"/>
        <v>0</v>
      </c>
      <c r="P65" s="62">
        <f t="shared" si="3"/>
        <v>0</v>
      </c>
      <c r="Q65" s="37">
        <f t="shared" si="7"/>
        <v>0</v>
      </c>
      <c r="R65" s="37">
        <f t="shared" si="7"/>
        <v>0</v>
      </c>
      <c r="S65" s="37">
        <f t="shared" si="7"/>
        <v>0</v>
      </c>
      <c r="T65" s="37">
        <f t="shared" si="7"/>
        <v>0</v>
      </c>
      <c r="U65" s="37">
        <f t="shared" si="7"/>
        <v>0</v>
      </c>
      <c r="V65" s="63">
        <f t="shared" si="5"/>
        <v>0</v>
      </c>
    </row>
    <row r="66" spans="1:22" ht="11.25" customHeight="1" x14ac:dyDescent="0.2">
      <c r="A66" s="19" t="s">
        <v>128</v>
      </c>
      <c r="B66" s="59">
        <v>150</v>
      </c>
      <c r="C66" s="11">
        <v>0.15</v>
      </c>
      <c r="D66" s="11">
        <v>0</v>
      </c>
      <c r="E66" s="19"/>
      <c r="F66" s="19"/>
      <c r="G66" s="81"/>
      <c r="H66" s="19"/>
      <c r="I66" s="82"/>
      <c r="J66" s="61">
        <f t="shared" si="1"/>
        <v>0</v>
      </c>
      <c r="K66" s="13">
        <f t="shared" si="6"/>
        <v>0</v>
      </c>
      <c r="L66" s="13">
        <f t="shared" si="6"/>
        <v>0</v>
      </c>
      <c r="M66" s="13">
        <f t="shared" si="6"/>
        <v>0</v>
      </c>
      <c r="N66" s="13">
        <f t="shared" si="6"/>
        <v>0</v>
      </c>
      <c r="O66" s="13">
        <f t="shared" si="6"/>
        <v>0</v>
      </c>
      <c r="P66" s="62">
        <f t="shared" si="3"/>
        <v>0</v>
      </c>
      <c r="Q66" s="37">
        <f t="shared" si="7"/>
        <v>0</v>
      </c>
      <c r="R66" s="37">
        <f t="shared" si="7"/>
        <v>0</v>
      </c>
      <c r="S66" s="37">
        <f t="shared" si="7"/>
        <v>0</v>
      </c>
      <c r="T66" s="37">
        <f t="shared" si="7"/>
        <v>0</v>
      </c>
      <c r="U66" s="37">
        <f t="shared" si="7"/>
        <v>0</v>
      </c>
      <c r="V66" s="63">
        <f t="shared" si="5"/>
        <v>0</v>
      </c>
    </row>
    <row r="67" spans="1:22" ht="11.25" customHeight="1" x14ac:dyDescent="0.2">
      <c r="A67" s="19" t="s">
        <v>54</v>
      </c>
      <c r="B67" s="59">
        <v>185</v>
      </c>
      <c r="C67" s="11">
        <v>0.15</v>
      </c>
      <c r="D67" s="11">
        <v>0</v>
      </c>
      <c r="E67" s="19"/>
      <c r="F67" s="19"/>
      <c r="G67" s="83">
        <v>5</v>
      </c>
      <c r="H67" s="19">
        <v>5</v>
      </c>
      <c r="I67" s="82"/>
      <c r="J67" s="61">
        <f t="shared" si="1"/>
        <v>10</v>
      </c>
      <c r="K67" s="13">
        <f t="shared" si="6"/>
        <v>0</v>
      </c>
      <c r="L67" s="13">
        <f t="shared" si="6"/>
        <v>0</v>
      </c>
      <c r="M67" s="13">
        <f t="shared" si="6"/>
        <v>519.47537499999987</v>
      </c>
      <c r="N67" s="13">
        <f t="shared" si="6"/>
        <v>519.47537499999987</v>
      </c>
      <c r="O67" s="13">
        <f t="shared" si="6"/>
        <v>0</v>
      </c>
      <c r="P67" s="62">
        <f t="shared" si="3"/>
        <v>1038.9507499999997</v>
      </c>
      <c r="Q67" s="37">
        <f t="shared" si="7"/>
        <v>0</v>
      </c>
      <c r="R67" s="37">
        <f t="shared" si="7"/>
        <v>0</v>
      </c>
      <c r="S67" s="37">
        <f t="shared" si="7"/>
        <v>5</v>
      </c>
      <c r="T67" s="37">
        <f t="shared" si="7"/>
        <v>5</v>
      </c>
      <c r="U67" s="37">
        <f t="shared" si="7"/>
        <v>0</v>
      </c>
      <c r="V67" s="63">
        <f t="shared" si="5"/>
        <v>10</v>
      </c>
    </row>
    <row r="68" spans="1:22" ht="11.25" customHeight="1" x14ac:dyDescent="0.2">
      <c r="A68" s="19" t="s">
        <v>55</v>
      </c>
      <c r="B68" s="59">
        <v>55</v>
      </c>
      <c r="C68" s="11">
        <v>0.2</v>
      </c>
      <c r="D68" s="11">
        <v>0</v>
      </c>
      <c r="E68" s="19">
        <v>15</v>
      </c>
      <c r="F68" s="19"/>
      <c r="G68" s="83">
        <v>30</v>
      </c>
      <c r="H68" s="19"/>
      <c r="I68" s="82"/>
      <c r="J68" s="61">
        <f t="shared" si="1"/>
        <v>45</v>
      </c>
      <c r="K68" s="13">
        <f t="shared" si="6"/>
        <v>436.06200000000001</v>
      </c>
      <c r="L68" s="13">
        <f t="shared" si="6"/>
        <v>0</v>
      </c>
      <c r="M68" s="13">
        <f t="shared" si="6"/>
        <v>872.12400000000002</v>
      </c>
      <c r="N68" s="13">
        <f t="shared" si="6"/>
        <v>0</v>
      </c>
      <c r="O68" s="13">
        <f t="shared" si="6"/>
        <v>0</v>
      </c>
      <c r="P68" s="62">
        <f t="shared" si="3"/>
        <v>1308.1860000000001</v>
      </c>
      <c r="Q68" s="37">
        <f t="shared" si="7"/>
        <v>15</v>
      </c>
      <c r="R68" s="37">
        <f t="shared" si="7"/>
        <v>0</v>
      </c>
      <c r="S68" s="37">
        <f t="shared" si="7"/>
        <v>30</v>
      </c>
      <c r="T68" s="37">
        <f t="shared" si="7"/>
        <v>0</v>
      </c>
      <c r="U68" s="37">
        <f t="shared" si="7"/>
        <v>0</v>
      </c>
      <c r="V68" s="63">
        <f t="shared" si="5"/>
        <v>45</v>
      </c>
    </row>
    <row r="69" spans="1:22" ht="11.25" customHeight="1" x14ac:dyDescent="0.2">
      <c r="A69" s="19" t="s">
        <v>56</v>
      </c>
      <c r="B69" s="59">
        <v>89</v>
      </c>
      <c r="C69" s="11">
        <v>0.2</v>
      </c>
      <c r="D69" s="11">
        <v>0</v>
      </c>
      <c r="E69" s="19">
        <v>20</v>
      </c>
      <c r="F69" s="19">
        <v>20</v>
      </c>
      <c r="G69" s="83">
        <v>10</v>
      </c>
      <c r="H69" s="19">
        <v>10</v>
      </c>
      <c r="I69" s="82"/>
      <c r="J69" s="61">
        <f t="shared" si="1"/>
        <v>60</v>
      </c>
      <c r="K69" s="13">
        <f t="shared" si="6"/>
        <v>940.83679999999993</v>
      </c>
      <c r="L69" s="13">
        <f t="shared" si="6"/>
        <v>940.83679999999993</v>
      </c>
      <c r="M69" s="13">
        <f t="shared" si="6"/>
        <v>470.41839999999996</v>
      </c>
      <c r="N69" s="13">
        <f t="shared" si="6"/>
        <v>470.41839999999996</v>
      </c>
      <c r="O69" s="13">
        <f t="shared" si="6"/>
        <v>0</v>
      </c>
      <c r="P69" s="62">
        <f t="shared" si="3"/>
        <v>2822.5103999999997</v>
      </c>
      <c r="Q69" s="37">
        <f t="shared" si="7"/>
        <v>20</v>
      </c>
      <c r="R69" s="37">
        <f t="shared" si="7"/>
        <v>20</v>
      </c>
      <c r="S69" s="37">
        <f t="shared" si="7"/>
        <v>10</v>
      </c>
      <c r="T69" s="37">
        <f t="shared" si="7"/>
        <v>10</v>
      </c>
      <c r="U69" s="37">
        <f t="shared" si="7"/>
        <v>0</v>
      </c>
      <c r="V69" s="63">
        <f t="shared" si="5"/>
        <v>60</v>
      </c>
    </row>
    <row r="70" spans="1:22" ht="11.25" customHeight="1" x14ac:dyDescent="0.2">
      <c r="A70" s="19" t="s">
        <v>57</v>
      </c>
      <c r="B70" s="59">
        <v>160</v>
      </c>
      <c r="C70" s="11">
        <v>0.2</v>
      </c>
      <c r="D70" s="11">
        <v>0</v>
      </c>
      <c r="E70" s="19"/>
      <c r="F70" s="19">
        <v>10</v>
      </c>
      <c r="G70" s="81"/>
      <c r="H70" s="19">
        <v>15</v>
      </c>
      <c r="I70" s="82"/>
      <c r="J70" s="61">
        <f t="shared" si="1"/>
        <v>25</v>
      </c>
      <c r="K70" s="13">
        <f t="shared" si="6"/>
        <v>0</v>
      </c>
      <c r="L70" s="13">
        <f t="shared" si="6"/>
        <v>845.69599999999991</v>
      </c>
      <c r="M70" s="13">
        <f t="shared" si="6"/>
        <v>0</v>
      </c>
      <c r="N70" s="13">
        <f t="shared" si="6"/>
        <v>1268.5439999999999</v>
      </c>
      <c r="O70" s="13">
        <f t="shared" si="6"/>
        <v>0</v>
      </c>
      <c r="P70" s="62">
        <f t="shared" si="3"/>
        <v>2114.2399999999998</v>
      </c>
      <c r="Q70" s="37">
        <f t="shared" si="7"/>
        <v>0</v>
      </c>
      <c r="R70" s="37">
        <f t="shared" si="7"/>
        <v>10</v>
      </c>
      <c r="S70" s="37">
        <f t="shared" si="7"/>
        <v>0</v>
      </c>
      <c r="T70" s="37">
        <f t="shared" si="7"/>
        <v>15</v>
      </c>
      <c r="U70" s="37">
        <f t="shared" si="7"/>
        <v>0</v>
      </c>
      <c r="V70" s="63">
        <f t="shared" si="5"/>
        <v>25</v>
      </c>
    </row>
    <row r="71" spans="1:22" ht="11.25" customHeight="1" x14ac:dyDescent="0.2">
      <c r="A71" s="19" t="s">
        <v>58</v>
      </c>
      <c r="B71" s="59">
        <v>33</v>
      </c>
      <c r="C71" s="11">
        <v>0.2</v>
      </c>
      <c r="D71" s="11">
        <v>0</v>
      </c>
      <c r="E71" s="19">
        <v>10</v>
      </c>
      <c r="F71" s="19"/>
      <c r="G71" s="83">
        <v>20</v>
      </c>
      <c r="H71" s="19">
        <v>10</v>
      </c>
      <c r="I71" s="82">
        <v>10</v>
      </c>
      <c r="J71" s="61">
        <f t="shared" si="1"/>
        <v>50</v>
      </c>
      <c r="K71" s="13">
        <f t="shared" si="6"/>
        <v>174.4248</v>
      </c>
      <c r="L71" s="13">
        <f t="shared" si="6"/>
        <v>0</v>
      </c>
      <c r="M71" s="13">
        <f t="shared" si="6"/>
        <v>348.84960000000001</v>
      </c>
      <c r="N71" s="13">
        <f t="shared" si="6"/>
        <v>174.4248</v>
      </c>
      <c r="O71" s="13">
        <f t="shared" si="6"/>
        <v>174.4248</v>
      </c>
      <c r="P71" s="62">
        <f t="shared" si="3"/>
        <v>872.12400000000002</v>
      </c>
      <c r="Q71" s="37">
        <f t="shared" si="7"/>
        <v>10</v>
      </c>
      <c r="R71" s="37">
        <f t="shared" si="7"/>
        <v>0</v>
      </c>
      <c r="S71" s="37">
        <f t="shared" si="7"/>
        <v>20</v>
      </c>
      <c r="T71" s="37">
        <f t="shared" si="7"/>
        <v>10</v>
      </c>
      <c r="U71" s="37">
        <f t="shared" si="7"/>
        <v>10</v>
      </c>
      <c r="V71" s="63">
        <f t="shared" si="5"/>
        <v>50</v>
      </c>
    </row>
    <row r="72" spans="1:22" ht="11.25" customHeight="1" x14ac:dyDescent="0.2">
      <c r="A72" s="19" t="s">
        <v>59</v>
      </c>
      <c r="B72" s="59">
        <v>40</v>
      </c>
      <c r="C72" s="11">
        <v>0.2</v>
      </c>
      <c r="D72" s="11">
        <v>0</v>
      </c>
      <c r="E72" s="19"/>
      <c r="F72" s="19"/>
      <c r="G72" s="81"/>
      <c r="H72" s="19">
        <v>5</v>
      </c>
      <c r="I72" s="82"/>
      <c r="J72" s="61">
        <f t="shared" si="1"/>
        <v>5</v>
      </c>
      <c r="K72" s="13">
        <f t="shared" si="6"/>
        <v>0</v>
      </c>
      <c r="L72" s="13">
        <f t="shared" si="6"/>
        <v>0</v>
      </c>
      <c r="M72" s="13">
        <f t="shared" si="6"/>
        <v>0</v>
      </c>
      <c r="N72" s="13">
        <f t="shared" si="6"/>
        <v>105.71199999999999</v>
      </c>
      <c r="O72" s="13">
        <f t="shared" si="6"/>
        <v>0</v>
      </c>
      <c r="P72" s="62">
        <f t="shared" si="3"/>
        <v>105.71199999999999</v>
      </c>
      <c r="Q72" s="37">
        <f t="shared" si="7"/>
        <v>0</v>
      </c>
      <c r="R72" s="37">
        <f t="shared" si="7"/>
        <v>0</v>
      </c>
      <c r="S72" s="37">
        <f t="shared" si="7"/>
        <v>0</v>
      </c>
      <c r="T72" s="37">
        <f t="shared" si="7"/>
        <v>5</v>
      </c>
      <c r="U72" s="37">
        <f t="shared" si="7"/>
        <v>0</v>
      </c>
      <c r="V72" s="63">
        <f t="shared" si="5"/>
        <v>5</v>
      </c>
    </row>
    <row r="73" spans="1:22" ht="11.25" customHeight="1" x14ac:dyDescent="0.2">
      <c r="A73" s="19" t="s">
        <v>60</v>
      </c>
      <c r="B73" s="59">
        <v>33</v>
      </c>
      <c r="C73" s="11">
        <v>0.2</v>
      </c>
      <c r="D73" s="11">
        <v>0</v>
      </c>
      <c r="E73" s="19">
        <v>10</v>
      </c>
      <c r="F73" s="19"/>
      <c r="G73" s="83">
        <v>30</v>
      </c>
      <c r="H73" s="19"/>
      <c r="I73" s="82">
        <v>10</v>
      </c>
      <c r="J73" s="61">
        <f t="shared" ref="J73:J103" si="8">SUM(E73:I73)</f>
        <v>50</v>
      </c>
      <c r="K73" s="13">
        <f t="shared" si="6"/>
        <v>174.4248</v>
      </c>
      <c r="L73" s="13">
        <f t="shared" si="6"/>
        <v>0</v>
      </c>
      <c r="M73" s="13">
        <f t="shared" si="6"/>
        <v>523.27440000000001</v>
      </c>
      <c r="N73" s="13">
        <f t="shared" si="6"/>
        <v>0</v>
      </c>
      <c r="O73" s="13">
        <f t="shared" si="6"/>
        <v>174.4248</v>
      </c>
      <c r="P73" s="62">
        <f t="shared" ref="P73:P103" si="9">SUM(K73:O73)</f>
        <v>872.12400000000002</v>
      </c>
      <c r="Q73" s="37">
        <f t="shared" si="7"/>
        <v>10</v>
      </c>
      <c r="R73" s="37">
        <f t="shared" si="7"/>
        <v>0</v>
      </c>
      <c r="S73" s="37">
        <f t="shared" si="7"/>
        <v>30</v>
      </c>
      <c r="T73" s="37">
        <f t="shared" si="7"/>
        <v>0</v>
      </c>
      <c r="U73" s="37">
        <f t="shared" si="7"/>
        <v>10</v>
      </c>
      <c r="V73" s="63">
        <f t="shared" ref="V73:V103" si="10">SUM(Q73:U73)</f>
        <v>50</v>
      </c>
    </row>
    <row r="74" spans="1:22" ht="11.25" customHeight="1" x14ac:dyDescent="0.2">
      <c r="A74" s="19" t="s">
        <v>108</v>
      </c>
      <c r="B74" s="59">
        <v>26.4</v>
      </c>
      <c r="C74" s="11">
        <v>7.0000000000000007E-2</v>
      </c>
      <c r="D74" s="11">
        <v>0</v>
      </c>
      <c r="E74" s="19"/>
      <c r="F74" s="19"/>
      <c r="G74" s="83">
        <v>10</v>
      </c>
      <c r="H74" s="19">
        <v>10</v>
      </c>
      <c r="I74" s="82">
        <v>0</v>
      </c>
      <c r="J74" s="61">
        <f t="shared" si="8"/>
        <v>20</v>
      </c>
      <c r="K74" s="13">
        <f t="shared" si="6"/>
        <v>0</v>
      </c>
      <c r="L74" s="13">
        <f t="shared" si="6"/>
        <v>0</v>
      </c>
      <c r="M74" s="13">
        <f t="shared" si="6"/>
        <v>162.21506399999996</v>
      </c>
      <c r="N74" s="13">
        <f t="shared" si="6"/>
        <v>162.21506399999996</v>
      </c>
      <c r="O74" s="13">
        <f t="shared" si="6"/>
        <v>0</v>
      </c>
      <c r="P74" s="62">
        <f t="shared" si="9"/>
        <v>324.43012799999991</v>
      </c>
      <c r="Q74" s="37">
        <f t="shared" si="7"/>
        <v>0</v>
      </c>
      <c r="R74" s="37">
        <f t="shared" si="7"/>
        <v>0</v>
      </c>
      <c r="S74" s="37">
        <f t="shared" si="7"/>
        <v>10</v>
      </c>
      <c r="T74" s="37">
        <f t="shared" si="7"/>
        <v>10</v>
      </c>
      <c r="U74" s="37">
        <f t="shared" si="7"/>
        <v>0</v>
      </c>
      <c r="V74" s="63">
        <f t="shared" si="10"/>
        <v>20</v>
      </c>
    </row>
    <row r="75" spans="1:22" ht="11.25" customHeight="1" x14ac:dyDescent="0.2">
      <c r="A75" s="19" t="s">
        <v>90</v>
      </c>
      <c r="B75" s="59">
        <v>40.5</v>
      </c>
      <c r="C75" s="11">
        <v>0.1</v>
      </c>
      <c r="D75" s="11">
        <v>0</v>
      </c>
      <c r="E75" s="12">
        <v>40</v>
      </c>
      <c r="F75" s="12">
        <v>40</v>
      </c>
      <c r="G75" s="60">
        <v>20</v>
      </c>
      <c r="H75" s="12">
        <v>20</v>
      </c>
      <c r="I75" s="41">
        <v>20</v>
      </c>
      <c r="J75" s="61">
        <f t="shared" si="8"/>
        <v>140</v>
      </c>
      <c r="K75" s="13">
        <f t="shared" si="6"/>
        <v>963.30059999999992</v>
      </c>
      <c r="L75" s="13">
        <f t="shared" si="6"/>
        <v>963.30059999999992</v>
      </c>
      <c r="M75" s="13">
        <f t="shared" si="6"/>
        <v>481.65029999999996</v>
      </c>
      <c r="N75" s="13">
        <f t="shared" si="6"/>
        <v>481.65029999999996</v>
      </c>
      <c r="O75" s="13">
        <f t="shared" si="6"/>
        <v>481.65029999999996</v>
      </c>
      <c r="P75" s="62">
        <f t="shared" si="9"/>
        <v>3371.5520999999994</v>
      </c>
      <c r="Q75" s="37">
        <f t="shared" si="7"/>
        <v>40</v>
      </c>
      <c r="R75" s="37">
        <f t="shared" si="7"/>
        <v>40</v>
      </c>
      <c r="S75" s="37">
        <f t="shared" si="7"/>
        <v>20</v>
      </c>
      <c r="T75" s="37">
        <f t="shared" si="7"/>
        <v>20</v>
      </c>
      <c r="U75" s="37">
        <f t="shared" si="7"/>
        <v>20</v>
      </c>
      <c r="V75" s="63">
        <f t="shared" si="10"/>
        <v>140</v>
      </c>
    </row>
    <row r="76" spans="1:22" ht="11.25" customHeight="1" x14ac:dyDescent="0.2">
      <c r="A76" s="19" t="s">
        <v>91</v>
      </c>
      <c r="B76" s="59">
        <v>51.6</v>
      </c>
      <c r="C76" s="11">
        <v>0.1</v>
      </c>
      <c r="D76" s="11">
        <v>0</v>
      </c>
      <c r="E76" s="12">
        <v>35</v>
      </c>
      <c r="F76" s="12">
        <v>30</v>
      </c>
      <c r="G76" s="60">
        <v>20</v>
      </c>
      <c r="H76" s="12">
        <v>50</v>
      </c>
      <c r="I76" s="41">
        <v>5</v>
      </c>
      <c r="J76" s="61">
        <f t="shared" si="8"/>
        <v>140</v>
      </c>
      <c r="K76" s="13">
        <f t="shared" si="6"/>
        <v>1073.9017799999999</v>
      </c>
      <c r="L76" s="13">
        <f t="shared" si="6"/>
        <v>920.48723999999993</v>
      </c>
      <c r="M76" s="13">
        <f t="shared" si="6"/>
        <v>613.65816000000007</v>
      </c>
      <c r="N76" s="13">
        <f t="shared" si="6"/>
        <v>1534.1454000000001</v>
      </c>
      <c r="O76" s="13">
        <f t="shared" si="6"/>
        <v>153.41454000000002</v>
      </c>
      <c r="P76" s="62">
        <f t="shared" si="9"/>
        <v>4295.6071199999997</v>
      </c>
      <c r="Q76" s="37">
        <f t="shared" si="7"/>
        <v>35</v>
      </c>
      <c r="R76" s="37">
        <f t="shared" si="7"/>
        <v>30</v>
      </c>
      <c r="S76" s="37">
        <f t="shared" si="7"/>
        <v>20</v>
      </c>
      <c r="T76" s="37">
        <f t="shared" si="7"/>
        <v>50</v>
      </c>
      <c r="U76" s="37">
        <f t="shared" si="7"/>
        <v>5</v>
      </c>
      <c r="V76" s="63">
        <f t="shared" si="10"/>
        <v>140</v>
      </c>
    </row>
    <row r="77" spans="1:22" ht="11.25" customHeight="1" x14ac:dyDescent="0.2">
      <c r="A77" s="19" t="s">
        <v>61</v>
      </c>
      <c r="B77" s="59">
        <v>70</v>
      </c>
      <c r="C77" s="11">
        <v>0.15</v>
      </c>
      <c r="D77" s="11">
        <v>0</v>
      </c>
      <c r="E77" s="19"/>
      <c r="F77" s="19"/>
      <c r="G77" s="81"/>
      <c r="H77" s="19"/>
      <c r="I77" s="82"/>
      <c r="J77" s="61">
        <f t="shared" si="8"/>
        <v>0</v>
      </c>
      <c r="K77" s="13">
        <f t="shared" si="6"/>
        <v>0</v>
      </c>
      <c r="L77" s="13">
        <f t="shared" si="6"/>
        <v>0</v>
      </c>
      <c r="M77" s="13">
        <f t="shared" si="6"/>
        <v>0</v>
      </c>
      <c r="N77" s="13">
        <f t="shared" si="6"/>
        <v>0</v>
      </c>
      <c r="O77" s="13">
        <f t="shared" si="6"/>
        <v>0</v>
      </c>
      <c r="P77" s="62">
        <f t="shared" si="9"/>
        <v>0</v>
      </c>
      <c r="Q77" s="37">
        <f t="shared" si="7"/>
        <v>0</v>
      </c>
      <c r="R77" s="37">
        <f t="shared" si="7"/>
        <v>0</v>
      </c>
      <c r="S77" s="37">
        <f t="shared" si="7"/>
        <v>0</v>
      </c>
      <c r="T77" s="37">
        <f t="shared" si="7"/>
        <v>0</v>
      </c>
      <c r="U77" s="37">
        <f t="shared" si="7"/>
        <v>0</v>
      </c>
      <c r="V77" s="63">
        <f t="shared" si="10"/>
        <v>0</v>
      </c>
    </row>
    <row r="78" spans="1:22" ht="11.25" customHeight="1" x14ac:dyDescent="0.2">
      <c r="A78" s="19" t="s">
        <v>62</v>
      </c>
      <c r="B78" s="59">
        <v>45</v>
      </c>
      <c r="C78" s="11">
        <v>0.15</v>
      </c>
      <c r="D78" s="11">
        <v>0</v>
      </c>
      <c r="E78" s="19"/>
      <c r="F78" s="19"/>
      <c r="G78" s="83"/>
      <c r="H78" s="19"/>
      <c r="I78" s="82"/>
      <c r="J78" s="61">
        <f t="shared" si="8"/>
        <v>0</v>
      </c>
      <c r="K78" s="13">
        <f t="shared" si="6"/>
        <v>0</v>
      </c>
      <c r="L78" s="13">
        <f t="shared" si="6"/>
        <v>0</v>
      </c>
      <c r="M78" s="13">
        <f t="shared" si="6"/>
        <v>0</v>
      </c>
      <c r="N78" s="13">
        <f t="shared" si="6"/>
        <v>0</v>
      </c>
      <c r="O78" s="13">
        <f t="shared" si="6"/>
        <v>0</v>
      </c>
      <c r="P78" s="62">
        <f t="shared" si="9"/>
        <v>0</v>
      </c>
      <c r="Q78" s="37">
        <f t="shared" si="7"/>
        <v>0</v>
      </c>
      <c r="R78" s="37">
        <f t="shared" si="7"/>
        <v>0</v>
      </c>
      <c r="S78" s="37">
        <f t="shared" si="7"/>
        <v>0</v>
      </c>
      <c r="T78" s="37">
        <f t="shared" si="7"/>
        <v>0</v>
      </c>
      <c r="U78" s="37">
        <f t="shared" si="7"/>
        <v>0</v>
      </c>
      <c r="V78" s="63">
        <f t="shared" si="10"/>
        <v>0</v>
      </c>
    </row>
    <row r="79" spans="1:22" ht="11.25" customHeight="1" x14ac:dyDescent="0.2">
      <c r="A79" s="19" t="s">
        <v>87</v>
      </c>
      <c r="B79" s="59">
        <v>16</v>
      </c>
      <c r="C79" s="11">
        <v>0.15</v>
      </c>
      <c r="D79" s="11">
        <v>0</v>
      </c>
      <c r="E79" s="19">
        <v>15</v>
      </c>
      <c r="F79" s="19">
        <v>30</v>
      </c>
      <c r="G79" s="83">
        <v>20</v>
      </c>
      <c r="H79" s="19">
        <v>40</v>
      </c>
      <c r="I79" s="82"/>
      <c r="J79" s="61">
        <f t="shared" si="8"/>
        <v>105</v>
      </c>
      <c r="K79" s="13">
        <f t="shared" si="6"/>
        <v>134.78279999999998</v>
      </c>
      <c r="L79" s="13">
        <f t="shared" si="6"/>
        <v>269.56559999999996</v>
      </c>
      <c r="M79" s="13">
        <f t="shared" si="6"/>
        <v>179.71039999999996</v>
      </c>
      <c r="N79" s="13">
        <f t="shared" si="6"/>
        <v>359.42079999999993</v>
      </c>
      <c r="O79" s="13">
        <f t="shared" si="6"/>
        <v>0</v>
      </c>
      <c r="P79" s="62">
        <f t="shared" si="9"/>
        <v>943.47959999999989</v>
      </c>
      <c r="Q79" s="37">
        <f t="shared" si="7"/>
        <v>15</v>
      </c>
      <c r="R79" s="37">
        <f t="shared" si="7"/>
        <v>30</v>
      </c>
      <c r="S79" s="37">
        <f t="shared" si="7"/>
        <v>20</v>
      </c>
      <c r="T79" s="37">
        <f t="shared" si="7"/>
        <v>40</v>
      </c>
      <c r="U79" s="37">
        <f t="shared" si="7"/>
        <v>0</v>
      </c>
      <c r="V79" s="63">
        <f t="shared" si="10"/>
        <v>105</v>
      </c>
    </row>
    <row r="80" spans="1:22" ht="11.25" customHeight="1" x14ac:dyDescent="0.2">
      <c r="A80" s="19" t="s">
        <v>88</v>
      </c>
      <c r="B80" s="59">
        <v>19.3</v>
      </c>
      <c r="C80" s="11">
        <v>0.15</v>
      </c>
      <c r="D80" s="11">
        <v>0</v>
      </c>
      <c r="E80" s="19">
        <v>15</v>
      </c>
      <c r="F80" s="19">
        <v>20</v>
      </c>
      <c r="G80" s="83">
        <v>30</v>
      </c>
      <c r="H80" s="19">
        <v>40</v>
      </c>
      <c r="I80" s="82"/>
      <c r="J80" s="61">
        <f t="shared" si="8"/>
        <v>105</v>
      </c>
      <c r="K80" s="13">
        <f t="shared" si="6"/>
        <v>162.58175249999999</v>
      </c>
      <c r="L80" s="13">
        <f t="shared" si="6"/>
        <v>216.77566999999999</v>
      </c>
      <c r="M80" s="13">
        <f t="shared" si="6"/>
        <v>325.16350499999999</v>
      </c>
      <c r="N80" s="13">
        <f t="shared" si="6"/>
        <v>433.55133999999998</v>
      </c>
      <c r="O80" s="13">
        <f t="shared" si="6"/>
        <v>0</v>
      </c>
      <c r="P80" s="62">
        <f t="shared" si="9"/>
        <v>1138.0722675</v>
      </c>
      <c r="Q80" s="37">
        <f t="shared" si="7"/>
        <v>15</v>
      </c>
      <c r="R80" s="37">
        <f t="shared" si="7"/>
        <v>20</v>
      </c>
      <c r="S80" s="37">
        <f t="shared" si="7"/>
        <v>30</v>
      </c>
      <c r="T80" s="37">
        <f t="shared" si="7"/>
        <v>40</v>
      </c>
      <c r="U80" s="37">
        <f t="shared" si="7"/>
        <v>0</v>
      </c>
      <c r="V80" s="63">
        <f t="shared" si="10"/>
        <v>105</v>
      </c>
    </row>
    <row r="81" spans="1:22" ht="11.25" customHeight="1" x14ac:dyDescent="0.2">
      <c r="A81" s="19" t="s">
        <v>63</v>
      </c>
      <c r="B81" s="59">
        <v>32.4</v>
      </c>
      <c r="C81" s="11">
        <v>0.15</v>
      </c>
      <c r="D81" s="11">
        <v>0</v>
      </c>
      <c r="E81" s="12"/>
      <c r="F81" s="12"/>
      <c r="G81" s="60">
        <v>10</v>
      </c>
      <c r="H81" s="12"/>
      <c r="I81" s="41"/>
      <c r="J81" s="61">
        <f t="shared" si="8"/>
        <v>10</v>
      </c>
      <c r="K81" s="13">
        <f t="shared" si="6"/>
        <v>0</v>
      </c>
      <c r="L81" s="13">
        <f t="shared" si="6"/>
        <v>0</v>
      </c>
      <c r="M81" s="13">
        <f t="shared" si="6"/>
        <v>181.95677999999998</v>
      </c>
      <c r="N81" s="13">
        <f t="shared" si="6"/>
        <v>0</v>
      </c>
      <c r="O81" s="13">
        <f t="shared" si="6"/>
        <v>0</v>
      </c>
      <c r="P81" s="62">
        <f t="shared" si="9"/>
        <v>181.95677999999998</v>
      </c>
      <c r="Q81" s="37">
        <f t="shared" si="7"/>
        <v>0</v>
      </c>
      <c r="R81" s="37">
        <f t="shared" si="7"/>
        <v>0</v>
      </c>
      <c r="S81" s="37">
        <f t="shared" si="7"/>
        <v>10</v>
      </c>
      <c r="T81" s="37">
        <f t="shared" si="7"/>
        <v>0</v>
      </c>
      <c r="U81" s="37">
        <f t="shared" si="7"/>
        <v>0</v>
      </c>
      <c r="V81" s="63">
        <f t="shared" si="10"/>
        <v>10</v>
      </c>
    </row>
    <row r="82" spans="1:22" ht="11.25" customHeight="1" x14ac:dyDescent="0.2">
      <c r="A82" s="19" t="s">
        <v>129</v>
      </c>
      <c r="B82" s="59">
        <v>33</v>
      </c>
      <c r="C82" s="11">
        <v>0.15</v>
      </c>
      <c r="D82" s="11">
        <v>0</v>
      </c>
      <c r="E82" s="12"/>
      <c r="F82" s="12"/>
      <c r="G82" s="60"/>
      <c r="H82" s="12"/>
      <c r="I82" s="41"/>
      <c r="J82" s="61">
        <f t="shared" si="8"/>
        <v>0</v>
      </c>
      <c r="K82" s="13">
        <f t="shared" si="6"/>
        <v>0</v>
      </c>
      <c r="L82" s="13">
        <f t="shared" si="6"/>
        <v>0</v>
      </c>
      <c r="M82" s="13">
        <f t="shared" si="6"/>
        <v>0</v>
      </c>
      <c r="N82" s="13">
        <f t="shared" si="6"/>
        <v>0</v>
      </c>
      <c r="O82" s="13">
        <f t="shared" si="6"/>
        <v>0</v>
      </c>
      <c r="P82" s="62">
        <f t="shared" si="9"/>
        <v>0</v>
      </c>
      <c r="Q82" s="37">
        <f t="shared" si="7"/>
        <v>0</v>
      </c>
      <c r="R82" s="37">
        <f t="shared" si="7"/>
        <v>0</v>
      </c>
      <c r="S82" s="37">
        <f t="shared" si="7"/>
        <v>0</v>
      </c>
      <c r="T82" s="37">
        <f t="shared" si="7"/>
        <v>0</v>
      </c>
      <c r="U82" s="37">
        <f t="shared" si="7"/>
        <v>0</v>
      </c>
      <c r="V82" s="63">
        <f t="shared" si="10"/>
        <v>0</v>
      </c>
    </row>
    <row r="83" spans="1:22" ht="11.25" customHeight="1" x14ac:dyDescent="0.2">
      <c r="A83" s="19" t="s">
        <v>111</v>
      </c>
      <c r="B83" s="59">
        <v>79.599999999999994</v>
      </c>
      <c r="C83" s="11">
        <v>0.15</v>
      </c>
      <c r="D83" s="11">
        <v>0</v>
      </c>
      <c r="E83" s="12">
        <v>5</v>
      </c>
      <c r="F83" s="12"/>
      <c r="G83" s="60">
        <v>5</v>
      </c>
      <c r="H83" s="12">
        <v>5</v>
      </c>
      <c r="I83" s="41"/>
      <c r="J83" s="61">
        <f t="shared" si="8"/>
        <v>15</v>
      </c>
      <c r="K83" s="13">
        <f t="shared" si="6"/>
        <v>223.51480999999998</v>
      </c>
      <c r="L83" s="13">
        <f t="shared" si="6"/>
        <v>0</v>
      </c>
      <c r="M83" s="13">
        <f t="shared" si="6"/>
        <v>223.51480999999998</v>
      </c>
      <c r="N83" s="13">
        <f t="shared" si="6"/>
        <v>223.51480999999998</v>
      </c>
      <c r="O83" s="13">
        <f t="shared" si="6"/>
        <v>0</v>
      </c>
      <c r="P83" s="62">
        <f t="shared" si="9"/>
        <v>670.54442999999992</v>
      </c>
      <c r="Q83" s="37">
        <f t="shared" si="7"/>
        <v>5</v>
      </c>
      <c r="R83" s="37">
        <f t="shared" si="7"/>
        <v>0</v>
      </c>
      <c r="S83" s="37">
        <f t="shared" si="7"/>
        <v>5</v>
      </c>
      <c r="T83" s="37">
        <f t="shared" si="7"/>
        <v>5</v>
      </c>
      <c r="U83" s="37">
        <f t="shared" si="7"/>
        <v>0</v>
      </c>
      <c r="V83" s="63">
        <f t="shared" si="10"/>
        <v>15</v>
      </c>
    </row>
    <row r="84" spans="1:22" ht="11.25" customHeight="1" x14ac:dyDescent="0.2">
      <c r="A84" s="19" t="s">
        <v>130</v>
      </c>
      <c r="B84" s="59">
        <v>114.3</v>
      </c>
      <c r="C84" s="11">
        <v>0.15</v>
      </c>
      <c r="D84" s="11">
        <v>0</v>
      </c>
      <c r="E84" s="12">
        <v>5</v>
      </c>
      <c r="F84" s="12"/>
      <c r="G84" s="60"/>
      <c r="H84" s="12">
        <v>5</v>
      </c>
      <c r="I84" s="41"/>
      <c r="J84" s="61">
        <f t="shared" si="8"/>
        <v>10</v>
      </c>
      <c r="K84" s="13">
        <f t="shared" si="6"/>
        <v>320.95154249999996</v>
      </c>
      <c r="L84" s="13">
        <f t="shared" si="6"/>
        <v>0</v>
      </c>
      <c r="M84" s="13">
        <f t="shared" si="6"/>
        <v>0</v>
      </c>
      <c r="N84" s="13">
        <f t="shared" si="6"/>
        <v>320.95154249999996</v>
      </c>
      <c r="O84" s="13">
        <f t="shared" si="6"/>
        <v>0</v>
      </c>
      <c r="P84" s="62">
        <f t="shared" si="9"/>
        <v>641.90308499999992</v>
      </c>
      <c r="Q84" s="37">
        <f t="shared" si="7"/>
        <v>5</v>
      </c>
      <c r="R84" s="37">
        <f t="shared" si="7"/>
        <v>0</v>
      </c>
      <c r="S84" s="37">
        <f t="shared" si="7"/>
        <v>0</v>
      </c>
      <c r="T84" s="37">
        <f t="shared" si="7"/>
        <v>5</v>
      </c>
      <c r="U84" s="37">
        <f t="shared" si="7"/>
        <v>0</v>
      </c>
      <c r="V84" s="63">
        <f t="shared" si="10"/>
        <v>10</v>
      </c>
    </row>
    <row r="85" spans="1:22" ht="11.25" customHeight="1" x14ac:dyDescent="0.2">
      <c r="A85" s="19" t="s">
        <v>64</v>
      </c>
      <c r="B85" s="59">
        <v>30.1</v>
      </c>
      <c r="C85" s="11">
        <v>0.25</v>
      </c>
      <c r="D85" s="11">
        <v>0</v>
      </c>
      <c r="E85" s="12"/>
      <c r="F85" s="12"/>
      <c r="G85" s="60"/>
      <c r="H85" s="12">
        <v>10</v>
      </c>
      <c r="I85" s="41"/>
      <c r="J85" s="61">
        <f t="shared" si="8"/>
        <v>10</v>
      </c>
      <c r="K85" s="13">
        <f t="shared" si="6"/>
        <v>0</v>
      </c>
      <c r="L85" s="13">
        <f t="shared" si="6"/>
        <v>0</v>
      </c>
      <c r="M85" s="13">
        <f t="shared" si="6"/>
        <v>0</v>
      </c>
      <c r="N85" s="13">
        <f t="shared" si="6"/>
        <v>149.15302500000001</v>
      </c>
      <c r="O85" s="13">
        <f t="shared" si="6"/>
        <v>0</v>
      </c>
      <c r="P85" s="62">
        <f t="shared" si="9"/>
        <v>149.15302500000001</v>
      </c>
      <c r="Q85" s="37">
        <f t="shared" si="7"/>
        <v>0</v>
      </c>
      <c r="R85" s="37">
        <f t="shared" si="7"/>
        <v>0</v>
      </c>
      <c r="S85" s="37">
        <f t="shared" si="7"/>
        <v>0</v>
      </c>
      <c r="T85" s="37">
        <f t="shared" si="7"/>
        <v>10</v>
      </c>
      <c r="U85" s="37">
        <f t="shared" si="7"/>
        <v>0</v>
      </c>
      <c r="V85" s="63">
        <f t="shared" si="10"/>
        <v>10</v>
      </c>
    </row>
    <row r="86" spans="1:22" ht="11.25" customHeight="1" x14ac:dyDescent="0.2">
      <c r="A86" s="19" t="s">
        <v>65</v>
      </c>
      <c r="B86" s="59">
        <v>29.5</v>
      </c>
      <c r="C86" s="11">
        <v>0.23</v>
      </c>
      <c r="D86" s="11">
        <v>0</v>
      </c>
      <c r="E86" s="12">
        <v>30</v>
      </c>
      <c r="F86" s="12">
        <v>20</v>
      </c>
      <c r="G86" s="60">
        <v>20</v>
      </c>
      <c r="H86" s="12">
        <v>20</v>
      </c>
      <c r="I86" s="41"/>
      <c r="J86" s="61">
        <f t="shared" si="8"/>
        <v>90</v>
      </c>
      <c r="K86" s="13">
        <f t="shared" si="6"/>
        <v>450.23401499999994</v>
      </c>
      <c r="L86" s="13">
        <f t="shared" si="6"/>
        <v>300.15600999999998</v>
      </c>
      <c r="M86" s="13">
        <f t="shared" si="6"/>
        <v>300.15600999999998</v>
      </c>
      <c r="N86" s="13">
        <f t="shared" si="6"/>
        <v>300.15600999999998</v>
      </c>
      <c r="O86" s="13">
        <f t="shared" si="6"/>
        <v>0</v>
      </c>
      <c r="P86" s="62">
        <f t="shared" si="9"/>
        <v>1350.7020449999998</v>
      </c>
      <c r="Q86" s="37">
        <f t="shared" si="7"/>
        <v>30</v>
      </c>
      <c r="R86" s="37">
        <f t="shared" si="7"/>
        <v>20</v>
      </c>
      <c r="S86" s="37">
        <f t="shared" si="7"/>
        <v>20</v>
      </c>
      <c r="T86" s="37">
        <f t="shared" si="7"/>
        <v>20</v>
      </c>
      <c r="U86" s="37">
        <f t="shared" si="7"/>
        <v>0</v>
      </c>
      <c r="V86" s="63">
        <f t="shared" si="10"/>
        <v>90</v>
      </c>
    </row>
    <row r="87" spans="1:22" ht="11.25" customHeight="1" x14ac:dyDescent="0.2">
      <c r="A87" s="19" t="s">
        <v>67</v>
      </c>
      <c r="B87" s="59">
        <v>70</v>
      </c>
      <c r="C87" s="11">
        <v>0.15</v>
      </c>
      <c r="D87" s="11">
        <v>0</v>
      </c>
      <c r="E87" s="12"/>
      <c r="F87" s="12"/>
      <c r="G87" s="60"/>
      <c r="H87" s="12"/>
      <c r="I87" s="41"/>
      <c r="J87" s="61">
        <f t="shared" si="8"/>
        <v>0</v>
      </c>
      <c r="K87" s="13">
        <f t="shared" si="6"/>
        <v>0</v>
      </c>
      <c r="L87" s="13">
        <f t="shared" si="6"/>
        <v>0</v>
      </c>
      <c r="M87" s="13">
        <f t="shared" si="6"/>
        <v>0</v>
      </c>
      <c r="N87" s="13">
        <f t="shared" si="6"/>
        <v>0</v>
      </c>
      <c r="O87" s="13">
        <f t="shared" si="6"/>
        <v>0</v>
      </c>
      <c r="P87" s="62">
        <f t="shared" si="9"/>
        <v>0</v>
      </c>
      <c r="Q87" s="37">
        <f t="shared" si="7"/>
        <v>0</v>
      </c>
      <c r="R87" s="37">
        <f t="shared" si="7"/>
        <v>0</v>
      </c>
      <c r="S87" s="37">
        <f t="shared" si="7"/>
        <v>0</v>
      </c>
      <c r="T87" s="37">
        <f t="shared" si="7"/>
        <v>0</v>
      </c>
      <c r="U87" s="37">
        <f t="shared" si="7"/>
        <v>0</v>
      </c>
      <c r="V87" s="63">
        <f t="shared" si="10"/>
        <v>0</v>
      </c>
    </row>
    <row r="88" spans="1:22" ht="11.25" customHeight="1" x14ac:dyDescent="0.2">
      <c r="A88" s="19" t="s">
        <v>66</v>
      </c>
      <c r="B88" s="59">
        <v>121.4</v>
      </c>
      <c r="C88" s="11">
        <v>0.15</v>
      </c>
      <c r="D88" s="11">
        <v>0</v>
      </c>
      <c r="E88" s="12"/>
      <c r="F88" s="12">
        <v>5</v>
      </c>
      <c r="G88" s="60"/>
      <c r="H88" s="12"/>
      <c r="I88" s="41"/>
      <c r="J88" s="61">
        <f t="shared" si="8"/>
        <v>5</v>
      </c>
      <c r="K88" s="13">
        <f t="shared" si="6"/>
        <v>0</v>
      </c>
      <c r="L88" s="13">
        <f t="shared" si="6"/>
        <v>340.88816499999996</v>
      </c>
      <c r="M88" s="13">
        <f t="shared" si="6"/>
        <v>0</v>
      </c>
      <c r="N88" s="13">
        <f t="shared" si="6"/>
        <v>0</v>
      </c>
      <c r="O88" s="13">
        <f t="shared" si="6"/>
        <v>0</v>
      </c>
      <c r="P88" s="62">
        <f t="shared" si="9"/>
        <v>340.88816499999996</v>
      </c>
      <c r="Q88" s="37">
        <f t="shared" si="7"/>
        <v>0</v>
      </c>
      <c r="R88" s="37">
        <f t="shared" si="7"/>
        <v>5</v>
      </c>
      <c r="S88" s="37">
        <f t="shared" si="7"/>
        <v>0</v>
      </c>
      <c r="T88" s="37">
        <f t="shared" si="7"/>
        <v>0</v>
      </c>
      <c r="U88" s="37">
        <f t="shared" si="7"/>
        <v>0</v>
      </c>
      <c r="V88" s="63">
        <f t="shared" si="10"/>
        <v>5</v>
      </c>
    </row>
    <row r="89" spans="1:22" ht="11.25" customHeight="1" x14ac:dyDescent="0.2">
      <c r="A89" s="19" t="s">
        <v>68</v>
      </c>
      <c r="B89" s="59">
        <v>70</v>
      </c>
      <c r="C89" s="11">
        <v>0.15</v>
      </c>
      <c r="D89" s="11">
        <v>0</v>
      </c>
      <c r="E89" s="12"/>
      <c r="F89" s="12"/>
      <c r="G89" s="60">
        <v>5</v>
      </c>
      <c r="H89" s="12"/>
      <c r="I89" s="41"/>
      <c r="J89" s="61">
        <f t="shared" si="8"/>
        <v>5</v>
      </c>
      <c r="K89" s="13">
        <f t="shared" si="6"/>
        <v>0</v>
      </c>
      <c r="L89" s="13">
        <f t="shared" si="6"/>
        <v>0</v>
      </c>
      <c r="M89" s="13">
        <f t="shared" si="6"/>
        <v>196.55824999999999</v>
      </c>
      <c r="N89" s="13">
        <f t="shared" si="6"/>
        <v>0</v>
      </c>
      <c r="O89" s="13">
        <f t="shared" si="6"/>
        <v>0</v>
      </c>
      <c r="P89" s="62">
        <f t="shared" si="9"/>
        <v>196.55824999999999</v>
      </c>
      <c r="Q89" s="37">
        <f t="shared" si="7"/>
        <v>0</v>
      </c>
      <c r="R89" s="37">
        <f t="shared" si="7"/>
        <v>0</v>
      </c>
      <c r="S89" s="37">
        <f t="shared" si="7"/>
        <v>5</v>
      </c>
      <c r="T89" s="37">
        <f t="shared" si="7"/>
        <v>0</v>
      </c>
      <c r="U89" s="37">
        <f t="shared" si="7"/>
        <v>0</v>
      </c>
      <c r="V89" s="63">
        <f t="shared" si="10"/>
        <v>5</v>
      </c>
    </row>
    <row r="90" spans="1:22" ht="11.25" customHeight="1" x14ac:dyDescent="0.2">
      <c r="A90" s="19" t="s">
        <v>69</v>
      </c>
      <c r="B90" s="59">
        <v>99</v>
      </c>
      <c r="C90" s="11">
        <v>0.15</v>
      </c>
      <c r="D90" s="11">
        <v>0</v>
      </c>
      <c r="E90" s="12"/>
      <c r="F90" s="12"/>
      <c r="G90" s="60"/>
      <c r="H90" s="12"/>
      <c r="I90" s="41"/>
      <c r="J90" s="61">
        <f t="shared" si="8"/>
        <v>0</v>
      </c>
      <c r="K90" s="13">
        <f t="shared" si="6"/>
        <v>0</v>
      </c>
      <c r="L90" s="13">
        <f t="shared" si="6"/>
        <v>0</v>
      </c>
      <c r="M90" s="13">
        <f t="shared" si="6"/>
        <v>0</v>
      </c>
      <c r="N90" s="13">
        <f t="shared" si="6"/>
        <v>0</v>
      </c>
      <c r="O90" s="13">
        <f t="shared" si="6"/>
        <v>0</v>
      </c>
      <c r="P90" s="62">
        <f t="shared" si="9"/>
        <v>0</v>
      </c>
      <c r="Q90" s="37">
        <f t="shared" si="7"/>
        <v>0</v>
      </c>
      <c r="R90" s="37">
        <f t="shared" si="7"/>
        <v>0</v>
      </c>
      <c r="S90" s="37">
        <f t="shared" si="7"/>
        <v>0</v>
      </c>
      <c r="T90" s="37">
        <f t="shared" si="7"/>
        <v>0</v>
      </c>
      <c r="U90" s="37">
        <f t="shared" si="7"/>
        <v>0</v>
      </c>
      <c r="V90" s="63">
        <f t="shared" si="10"/>
        <v>0</v>
      </c>
    </row>
    <row r="91" spans="1:22" ht="11.25" customHeight="1" x14ac:dyDescent="0.2">
      <c r="A91" s="19" t="s">
        <v>70</v>
      </c>
      <c r="B91" s="59">
        <v>103</v>
      </c>
      <c r="C91" s="11">
        <v>0.15</v>
      </c>
      <c r="D91" s="11">
        <v>0</v>
      </c>
      <c r="E91" s="12"/>
      <c r="F91" s="12">
        <v>5</v>
      </c>
      <c r="G91" s="60"/>
      <c r="H91" s="12"/>
      <c r="I91" s="41"/>
      <c r="J91" s="61">
        <f t="shared" si="8"/>
        <v>5</v>
      </c>
      <c r="K91" s="13">
        <f t="shared" si="6"/>
        <v>0</v>
      </c>
      <c r="L91" s="13">
        <f t="shared" si="6"/>
        <v>289.22142499999995</v>
      </c>
      <c r="M91" s="13">
        <f t="shared" si="6"/>
        <v>0</v>
      </c>
      <c r="N91" s="13">
        <f t="shared" si="6"/>
        <v>0</v>
      </c>
      <c r="O91" s="13">
        <f t="shared" si="6"/>
        <v>0</v>
      </c>
      <c r="P91" s="62">
        <f t="shared" si="9"/>
        <v>289.22142499999995</v>
      </c>
      <c r="Q91" s="37">
        <f t="shared" si="7"/>
        <v>0</v>
      </c>
      <c r="R91" s="37">
        <f t="shared" si="7"/>
        <v>5</v>
      </c>
      <c r="S91" s="37">
        <f t="shared" si="7"/>
        <v>0</v>
      </c>
      <c r="T91" s="37">
        <f t="shared" si="7"/>
        <v>0</v>
      </c>
      <c r="U91" s="37">
        <f t="shared" si="7"/>
        <v>0</v>
      </c>
      <c r="V91" s="63">
        <f t="shared" si="10"/>
        <v>5</v>
      </c>
    </row>
    <row r="92" spans="1:22" ht="11.25" customHeight="1" x14ac:dyDescent="0.2">
      <c r="A92" s="19" t="s">
        <v>71</v>
      </c>
      <c r="B92" s="59">
        <v>13.5</v>
      </c>
      <c r="C92" s="11">
        <v>0.15</v>
      </c>
      <c r="D92" s="11">
        <v>0</v>
      </c>
      <c r="E92" s="12">
        <v>10</v>
      </c>
      <c r="F92" s="12">
        <v>30</v>
      </c>
      <c r="G92" s="60"/>
      <c r="H92" s="12"/>
      <c r="I92" s="41">
        <v>10</v>
      </c>
      <c r="J92" s="61">
        <f t="shared" si="8"/>
        <v>50</v>
      </c>
      <c r="K92" s="13">
        <f t="shared" si="6"/>
        <v>75.815324999999987</v>
      </c>
      <c r="L92" s="13">
        <f t="shared" si="6"/>
        <v>227.44597499999995</v>
      </c>
      <c r="M92" s="13">
        <f t="shared" si="6"/>
        <v>0</v>
      </c>
      <c r="N92" s="13">
        <f t="shared" si="6"/>
        <v>0</v>
      </c>
      <c r="O92" s="13">
        <f t="shared" si="6"/>
        <v>75.815324999999987</v>
      </c>
      <c r="P92" s="62">
        <f t="shared" si="9"/>
        <v>379.07662499999992</v>
      </c>
      <c r="Q92" s="37">
        <f t="shared" si="7"/>
        <v>10</v>
      </c>
      <c r="R92" s="37">
        <f t="shared" si="7"/>
        <v>30</v>
      </c>
      <c r="S92" s="37">
        <f t="shared" si="7"/>
        <v>0</v>
      </c>
      <c r="T92" s="37">
        <f t="shared" si="7"/>
        <v>0</v>
      </c>
      <c r="U92" s="37">
        <f t="shared" si="7"/>
        <v>10</v>
      </c>
      <c r="V92" s="63">
        <f t="shared" si="10"/>
        <v>50</v>
      </c>
    </row>
    <row r="93" spans="1:22" ht="11.25" customHeight="1" x14ac:dyDescent="0.2">
      <c r="A93" s="19" t="s">
        <v>72</v>
      </c>
      <c r="B93" s="59">
        <v>28.7</v>
      </c>
      <c r="C93" s="11">
        <v>0.15</v>
      </c>
      <c r="D93" s="11">
        <v>0</v>
      </c>
      <c r="E93" s="12"/>
      <c r="F93" s="12"/>
      <c r="G93" s="60"/>
      <c r="H93" s="12">
        <v>10</v>
      </c>
      <c r="I93" s="41"/>
      <c r="J93" s="61">
        <f t="shared" si="8"/>
        <v>10</v>
      </c>
      <c r="K93" s="13">
        <f t="shared" si="6"/>
        <v>0</v>
      </c>
      <c r="L93" s="13">
        <f t="shared" si="6"/>
        <v>0</v>
      </c>
      <c r="M93" s="13">
        <f t="shared" si="6"/>
        <v>0</v>
      </c>
      <c r="N93" s="13">
        <f t="shared" si="6"/>
        <v>161.17776499999997</v>
      </c>
      <c r="O93" s="13">
        <f t="shared" si="6"/>
        <v>0</v>
      </c>
      <c r="P93" s="62">
        <f t="shared" si="9"/>
        <v>161.17776499999997</v>
      </c>
      <c r="Q93" s="37">
        <f t="shared" si="7"/>
        <v>0</v>
      </c>
      <c r="R93" s="37">
        <f t="shared" si="7"/>
        <v>0</v>
      </c>
      <c r="S93" s="37">
        <f t="shared" si="7"/>
        <v>0</v>
      </c>
      <c r="T93" s="37">
        <f t="shared" si="7"/>
        <v>10</v>
      </c>
      <c r="U93" s="37">
        <f t="shared" si="7"/>
        <v>0</v>
      </c>
      <c r="V93" s="63">
        <f t="shared" si="10"/>
        <v>10</v>
      </c>
    </row>
    <row r="94" spans="1:22" ht="11.25" customHeight="1" x14ac:dyDescent="0.2">
      <c r="A94" s="19" t="s">
        <v>73</v>
      </c>
      <c r="B94" s="59">
        <v>16.600000000000001</v>
      </c>
      <c r="C94" s="11">
        <v>0.15</v>
      </c>
      <c r="D94" s="11">
        <v>0</v>
      </c>
      <c r="E94" s="12"/>
      <c r="F94" s="12"/>
      <c r="G94" s="60">
        <v>5</v>
      </c>
      <c r="H94" s="12"/>
      <c r="I94" s="41"/>
      <c r="J94" s="61">
        <f t="shared" si="8"/>
        <v>5</v>
      </c>
      <c r="K94" s="13">
        <f t="shared" si="6"/>
        <v>0</v>
      </c>
      <c r="L94" s="13">
        <f t="shared" si="6"/>
        <v>0</v>
      </c>
      <c r="M94" s="13">
        <f t="shared" si="6"/>
        <v>46.612384999999996</v>
      </c>
      <c r="N94" s="13">
        <f t="shared" si="6"/>
        <v>0</v>
      </c>
      <c r="O94" s="13">
        <f t="shared" si="6"/>
        <v>0</v>
      </c>
      <c r="P94" s="62">
        <f t="shared" si="9"/>
        <v>46.612384999999996</v>
      </c>
      <c r="Q94" s="37">
        <f t="shared" si="7"/>
        <v>0</v>
      </c>
      <c r="R94" s="37">
        <f t="shared" si="7"/>
        <v>0</v>
      </c>
      <c r="S94" s="37">
        <f t="shared" si="7"/>
        <v>5</v>
      </c>
      <c r="T94" s="37">
        <f t="shared" si="7"/>
        <v>0</v>
      </c>
      <c r="U94" s="37">
        <f t="shared" si="7"/>
        <v>0</v>
      </c>
      <c r="V94" s="63">
        <f t="shared" si="10"/>
        <v>5</v>
      </c>
    </row>
    <row r="95" spans="1:22" ht="11.25" customHeight="1" x14ac:dyDescent="0.2">
      <c r="A95" s="19" t="s">
        <v>74</v>
      </c>
      <c r="B95" s="59">
        <v>17.3</v>
      </c>
      <c r="C95" s="11">
        <v>0.15</v>
      </c>
      <c r="D95" s="11">
        <v>0</v>
      </c>
      <c r="E95" s="12"/>
      <c r="F95" s="12"/>
      <c r="G95" s="60"/>
      <c r="H95" s="12"/>
      <c r="I95" s="41"/>
      <c r="J95" s="61">
        <f t="shared" si="8"/>
        <v>0</v>
      </c>
      <c r="K95" s="13">
        <f t="shared" si="6"/>
        <v>0</v>
      </c>
      <c r="L95" s="13">
        <f t="shared" si="6"/>
        <v>0</v>
      </c>
      <c r="M95" s="13">
        <f t="shared" si="6"/>
        <v>0</v>
      </c>
      <c r="N95" s="13">
        <f t="shared" si="6"/>
        <v>0</v>
      </c>
      <c r="O95" s="13">
        <f t="shared" si="6"/>
        <v>0</v>
      </c>
      <c r="P95" s="62">
        <f t="shared" si="9"/>
        <v>0</v>
      </c>
      <c r="Q95" s="37">
        <f t="shared" si="7"/>
        <v>0</v>
      </c>
      <c r="R95" s="37">
        <f t="shared" si="7"/>
        <v>0</v>
      </c>
      <c r="S95" s="37">
        <f t="shared" si="7"/>
        <v>0</v>
      </c>
      <c r="T95" s="37">
        <f t="shared" si="7"/>
        <v>0</v>
      </c>
      <c r="U95" s="37">
        <f t="shared" si="7"/>
        <v>0</v>
      </c>
      <c r="V95" s="63">
        <f t="shared" si="10"/>
        <v>0</v>
      </c>
    </row>
    <row r="96" spans="1:22" ht="11.25" customHeight="1" x14ac:dyDescent="0.2">
      <c r="A96" s="19" t="s">
        <v>75</v>
      </c>
      <c r="B96" s="59">
        <v>17.600000000000001</v>
      </c>
      <c r="C96" s="11">
        <v>0.2</v>
      </c>
      <c r="D96" s="11">
        <v>0</v>
      </c>
      <c r="E96" s="12">
        <v>10</v>
      </c>
      <c r="F96" s="12"/>
      <c r="G96" s="60"/>
      <c r="H96" s="12">
        <v>10</v>
      </c>
      <c r="I96" s="41"/>
      <c r="J96" s="61">
        <f t="shared" si="8"/>
        <v>20</v>
      </c>
      <c r="K96" s="13">
        <f t="shared" si="6"/>
        <v>93.026560000000003</v>
      </c>
      <c r="L96" s="13">
        <f t="shared" si="6"/>
        <v>0</v>
      </c>
      <c r="M96" s="13">
        <f t="shared" si="6"/>
        <v>0</v>
      </c>
      <c r="N96" s="13">
        <f t="shared" si="6"/>
        <v>93.026560000000003</v>
      </c>
      <c r="O96" s="13">
        <f t="shared" si="6"/>
        <v>0</v>
      </c>
      <c r="P96" s="62">
        <f t="shared" si="9"/>
        <v>186.05312000000001</v>
      </c>
      <c r="Q96" s="37">
        <f t="shared" si="7"/>
        <v>10</v>
      </c>
      <c r="R96" s="37">
        <f t="shared" si="7"/>
        <v>0</v>
      </c>
      <c r="S96" s="37">
        <f t="shared" si="7"/>
        <v>0</v>
      </c>
      <c r="T96" s="37">
        <f t="shared" si="7"/>
        <v>10</v>
      </c>
      <c r="U96" s="37">
        <f t="shared" si="7"/>
        <v>0</v>
      </c>
      <c r="V96" s="63">
        <f t="shared" si="10"/>
        <v>20</v>
      </c>
    </row>
    <row r="97" spans="1:22" ht="11.25" customHeight="1" x14ac:dyDescent="0.2">
      <c r="A97" s="19" t="s">
        <v>125</v>
      </c>
      <c r="B97" s="59">
        <v>15.6</v>
      </c>
      <c r="C97" s="11">
        <v>0.2</v>
      </c>
      <c r="D97" s="11">
        <v>0</v>
      </c>
      <c r="E97" s="12"/>
      <c r="F97" s="12"/>
      <c r="G97" s="60"/>
      <c r="H97" s="12"/>
      <c r="I97" s="41"/>
      <c r="J97" s="61">
        <f t="shared" si="8"/>
        <v>0</v>
      </c>
      <c r="K97" s="13">
        <f t="shared" si="6"/>
        <v>0</v>
      </c>
      <c r="L97" s="13">
        <f t="shared" si="6"/>
        <v>0</v>
      </c>
      <c r="M97" s="13">
        <f t="shared" si="6"/>
        <v>0</v>
      </c>
      <c r="N97" s="13">
        <f t="shared" si="6"/>
        <v>0</v>
      </c>
      <c r="O97" s="13">
        <f t="shared" si="6"/>
        <v>0</v>
      </c>
      <c r="P97" s="62">
        <f t="shared" si="9"/>
        <v>0</v>
      </c>
      <c r="Q97" s="37">
        <f t="shared" si="7"/>
        <v>0</v>
      </c>
      <c r="R97" s="37">
        <f t="shared" si="7"/>
        <v>0</v>
      </c>
      <c r="S97" s="37">
        <f t="shared" si="7"/>
        <v>0</v>
      </c>
      <c r="T97" s="37">
        <f t="shared" si="7"/>
        <v>0</v>
      </c>
      <c r="U97" s="37">
        <f t="shared" si="7"/>
        <v>0</v>
      </c>
      <c r="V97" s="63">
        <f t="shared" si="10"/>
        <v>0</v>
      </c>
    </row>
    <row r="98" spans="1:22" ht="11.25" customHeight="1" x14ac:dyDescent="0.2">
      <c r="A98" s="19" t="s">
        <v>126</v>
      </c>
      <c r="B98" s="59">
        <v>11.3</v>
      </c>
      <c r="C98" s="11">
        <v>0.2</v>
      </c>
      <c r="D98" s="11">
        <v>0</v>
      </c>
      <c r="E98" s="12"/>
      <c r="F98" s="12"/>
      <c r="G98" s="60"/>
      <c r="H98" s="12"/>
      <c r="I98" s="41"/>
      <c r="J98" s="61">
        <f t="shared" si="8"/>
        <v>0</v>
      </c>
      <c r="K98" s="13">
        <f t="shared" si="6"/>
        <v>0</v>
      </c>
      <c r="L98" s="13">
        <f t="shared" si="6"/>
        <v>0</v>
      </c>
      <c r="M98" s="13">
        <f t="shared" si="6"/>
        <v>0</v>
      </c>
      <c r="N98" s="13">
        <f t="shared" si="6"/>
        <v>0</v>
      </c>
      <c r="O98" s="13">
        <f t="shared" si="6"/>
        <v>0</v>
      </c>
      <c r="P98" s="62">
        <f t="shared" si="9"/>
        <v>0</v>
      </c>
      <c r="Q98" s="37">
        <f t="shared" si="7"/>
        <v>0</v>
      </c>
      <c r="R98" s="37">
        <f t="shared" si="7"/>
        <v>0</v>
      </c>
      <c r="S98" s="37">
        <f t="shared" si="7"/>
        <v>0</v>
      </c>
      <c r="T98" s="37">
        <f t="shared" si="7"/>
        <v>0</v>
      </c>
      <c r="U98" s="37">
        <f t="shared" si="7"/>
        <v>0</v>
      </c>
      <c r="V98" s="63">
        <f t="shared" si="10"/>
        <v>0</v>
      </c>
    </row>
    <row r="99" spans="1:22" ht="11.25" customHeight="1" x14ac:dyDescent="0.2">
      <c r="A99" s="19" t="s">
        <v>79</v>
      </c>
      <c r="B99" s="59">
        <v>28.1</v>
      </c>
      <c r="C99" s="11">
        <v>0.2</v>
      </c>
      <c r="D99" s="11">
        <v>0</v>
      </c>
      <c r="E99" s="12">
        <v>20</v>
      </c>
      <c r="F99" s="12">
        <v>30</v>
      </c>
      <c r="G99" s="60">
        <v>5</v>
      </c>
      <c r="H99" s="12">
        <v>40</v>
      </c>
      <c r="I99" s="41">
        <v>10</v>
      </c>
      <c r="J99" s="61">
        <f t="shared" si="8"/>
        <v>105</v>
      </c>
      <c r="K99" s="13">
        <f t="shared" si="6"/>
        <v>297.05072000000001</v>
      </c>
      <c r="L99" s="13">
        <f t="shared" si="6"/>
        <v>445.57608000000005</v>
      </c>
      <c r="M99" s="13">
        <f t="shared" si="6"/>
        <v>74.262680000000003</v>
      </c>
      <c r="N99" s="13">
        <f t="shared" si="6"/>
        <v>594.10144000000003</v>
      </c>
      <c r="O99" s="13">
        <f t="shared" si="6"/>
        <v>148.52536000000001</v>
      </c>
      <c r="P99" s="62">
        <f t="shared" si="9"/>
        <v>1559.5162800000003</v>
      </c>
      <c r="Q99" s="37">
        <f t="shared" si="7"/>
        <v>20</v>
      </c>
      <c r="R99" s="37">
        <f t="shared" si="7"/>
        <v>30</v>
      </c>
      <c r="S99" s="37">
        <f t="shared" si="7"/>
        <v>5</v>
      </c>
      <c r="T99" s="37">
        <f t="shared" si="7"/>
        <v>40</v>
      </c>
      <c r="U99" s="37">
        <f t="shared" si="7"/>
        <v>10</v>
      </c>
      <c r="V99" s="63">
        <f t="shared" si="10"/>
        <v>105</v>
      </c>
    </row>
    <row r="100" spans="1:22" ht="11.25" customHeight="1" x14ac:dyDescent="0.2">
      <c r="A100" s="19" t="s">
        <v>76</v>
      </c>
      <c r="B100" s="59">
        <v>34.700000000000003</v>
      </c>
      <c r="C100" s="11">
        <v>0.15</v>
      </c>
      <c r="D100" s="11">
        <v>0</v>
      </c>
      <c r="E100" s="12"/>
      <c r="F100" s="12"/>
      <c r="G100" s="60"/>
      <c r="H100" s="12">
        <v>10</v>
      </c>
      <c r="I100" s="41"/>
      <c r="J100" s="61">
        <f t="shared" si="8"/>
        <v>10</v>
      </c>
      <c r="K100" s="13">
        <f t="shared" si="6"/>
        <v>0</v>
      </c>
      <c r="L100" s="13">
        <f t="shared" si="6"/>
        <v>0</v>
      </c>
      <c r="M100" s="13">
        <f t="shared" si="6"/>
        <v>0</v>
      </c>
      <c r="N100" s="13">
        <f t="shared" si="6"/>
        <v>194.87346499999998</v>
      </c>
      <c r="O100" s="13">
        <f t="shared" si="6"/>
        <v>0</v>
      </c>
      <c r="P100" s="62">
        <f t="shared" si="9"/>
        <v>194.87346499999998</v>
      </c>
      <c r="Q100" s="37">
        <f t="shared" si="7"/>
        <v>0</v>
      </c>
      <c r="R100" s="37">
        <f t="shared" si="7"/>
        <v>0</v>
      </c>
      <c r="S100" s="37">
        <f t="shared" si="7"/>
        <v>0</v>
      </c>
      <c r="T100" s="37">
        <f t="shared" si="7"/>
        <v>10</v>
      </c>
      <c r="U100" s="37">
        <f t="shared" si="7"/>
        <v>0</v>
      </c>
      <c r="V100" s="63">
        <f t="shared" si="10"/>
        <v>10</v>
      </c>
    </row>
    <row r="101" spans="1:22" ht="11.25" customHeight="1" x14ac:dyDescent="0.2">
      <c r="A101" s="19" t="s">
        <v>77</v>
      </c>
      <c r="B101" s="59">
        <v>66.3</v>
      </c>
      <c r="C101" s="11">
        <v>0.15</v>
      </c>
      <c r="D101" s="11">
        <v>0</v>
      </c>
      <c r="E101" s="12"/>
      <c r="F101" s="12">
        <v>10</v>
      </c>
      <c r="G101" s="60"/>
      <c r="H101" s="12">
        <v>10</v>
      </c>
      <c r="I101" s="41"/>
      <c r="J101" s="61">
        <f t="shared" si="8"/>
        <v>20</v>
      </c>
      <c r="K101" s="13">
        <f t="shared" si="6"/>
        <v>0</v>
      </c>
      <c r="L101" s="13">
        <f t="shared" si="6"/>
        <v>372.33748499999996</v>
      </c>
      <c r="M101" s="13">
        <f t="shared" si="6"/>
        <v>0</v>
      </c>
      <c r="N101" s="13">
        <f t="shared" si="6"/>
        <v>372.33748499999996</v>
      </c>
      <c r="O101" s="13">
        <f t="shared" si="6"/>
        <v>0</v>
      </c>
      <c r="P101" s="62">
        <f t="shared" si="9"/>
        <v>744.67496999999992</v>
      </c>
      <c r="Q101" s="37">
        <f t="shared" si="7"/>
        <v>0</v>
      </c>
      <c r="R101" s="37">
        <f t="shared" si="7"/>
        <v>10</v>
      </c>
      <c r="S101" s="37">
        <f t="shared" si="7"/>
        <v>0</v>
      </c>
      <c r="T101" s="37">
        <f t="shared" si="7"/>
        <v>10</v>
      </c>
      <c r="U101" s="37">
        <f t="shared" si="7"/>
        <v>0</v>
      </c>
      <c r="V101" s="63">
        <f t="shared" si="10"/>
        <v>20</v>
      </c>
    </row>
    <row r="102" spans="1:22" ht="11.25" customHeight="1" x14ac:dyDescent="0.2">
      <c r="A102" s="19" t="s">
        <v>78</v>
      </c>
      <c r="B102" s="59">
        <v>122.4</v>
      </c>
      <c r="C102" s="11">
        <v>0.15</v>
      </c>
      <c r="D102" s="11">
        <v>0</v>
      </c>
      <c r="E102" s="12"/>
      <c r="F102" s="12"/>
      <c r="G102" s="60"/>
      <c r="H102" s="12"/>
      <c r="I102" s="41"/>
      <c r="J102" s="61">
        <f t="shared" si="8"/>
        <v>0</v>
      </c>
      <c r="K102" s="13">
        <f t="shared" si="6"/>
        <v>0</v>
      </c>
      <c r="L102" s="13">
        <f t="shared" si="6"/>
        <v>0</v>
      </c>
      <c r="M102" s="13">
        <f t="shared" si="6"/>
        <v>0</v>
      </c>
      <c r="N102" s="13">
        <f t="shared" si="6"/>
        <v>0</v>
      </c>
      <c r="O102" s="13">
        <f t="shared" si="6"/>
        <v>0</v>
      </c>
      <c r="P102" s="62">
        <f t="shared" si="9"/>
        <v>0</v>
      </c>
      <c r="Q102" s="37">
        <f t="shared" si="7"/>
        <v>0</v>
      </c>
      <c r="R102" s="37">
        <f t="shared" si="7"/>
        <v>0</v>
      </c>
      <c r="S102" s="37">
        <f t="shared" si="7"/>
        <v>0</v>
      </c>
      <c r="T102" s="37">
        <f t="shared" si="7"/>
        <v>0</v>
      </c>
      <c r="U102" s="37">
        <f t="shared" si="7"/>
        <v>0</v>
      </c>
      <c r="V102" s="63">
        <f t="shared" si="10"/>
        <v>0</v>
      </c>
    </row>
    <row r="103" spans="1:22" ht="11.25" customHeight="1" x14ac:dyDescent="0.2">
      <c r="A103" s="19" t="s">
        <v>118</v>
      </c>
      <c r="B103" s="59">
        <v>20</v>
      </c>
      <c r="C103" s="11">
        <v>0.2</v>
      </c>
      <c r="D103" s="11">
        <v>0</v>
      </c>
      <c r="E103" s="12">
        <v>15</v>
      </c>
      <c r="F103" s="12">
        <v>10</v>
      </c>
      <c r="G103" s="60">
        <v>10</v>
      </c>
      <c r="H103" s="12">
        <v>40</v>
      </c>
      <c r="I103" s="41"/>
      <c r="J103" s="61">
        <f t="shared" si="8"/>
        <v>75</v>
      </c>
      <c r="K103" s="13">
        <f t="shared" si="6"/>
        <v>158.56799999999998</v>
      </c>
      <c r="L103" s="13">
        <f t="shared" si="6"/>
        <v>105.71199999999999</v>
      </c>
      <c r="M103" s="13">
        <f t="shared" si="6"/>
        <v>105.71199999999999</v>
      </c>
      <c r="N103" s="13">
        <f t="shared" si="6"/>
        <v>422.84799999999996</v>
      </c>
      <c r="O103" s="13">
        <f t="shared" si="6"/>
        <v>0</v>
      </c>
      <c r="P103" s="62">
        <f t="shared" si="9"/>
        <v>792.83999999999992</v>
      </c>
      <c r="Q103" s="37">
        <f t="shared" si="7"/>
        <v>15</v>
      </c>
      <c r="R103" s="37">
        <f t="shared" si="7"/>
        <v>10</v>
      </c>
      <c r="S103" s="37">
        <f t="shared" si="7"/>
        <v>10</v>
      </c>
      <c r="T103" s="37">
        <f t="shared" si="7"/>
        <v>40</v>
      </c>
      <c r="U103" s="37">
        <f t="shared" si="7"/>
        <v>0</v>
      </c>
      <c r="V103" s="63">
        <f t="shared" si="10"/>
        <v>75</v>
      </c>
    </row>
  </sheetData>
  <protectedRanges>
    <protectedRange sqref="E6:E103" name="SA_1"/>
    <protectedRange password="C6C6" sqref="I6:I103" name="ID_1"/>
    <protectedRange password="EC0E" sqref="G6:G103" name="CH_1_2"/>
    <protectedRange password="8FC7" sqref="F6:F103" name="LP_1_1_1"/>
    <protectedRange password="8D19" sqref="H6:H103" name="LO_1_1"/>
  </protectedRanges>
  <mergeCells count="12">
    <mergeCell ref="Q3:U3"/>
    <mergeCell ref="Q1:S1"/>
    <mergeCell ref="T1:V1"/>
    <mergeCell ref="E2:J2"/>
    <mergeCell ref="K2:P2"/>
    <mergeCell ref="Q2:V2"/>
    <mergeCell ref="K3:O3"/>
    <mergeCell ref="C4:D4"/>
    <mergeCell ref="B3:C3"/>
    <mergeCell ref="E1:J1"/>
    <mergeCell ref="E3:I3"/>
    <mergeCell ref="B1:D2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Zeros="0" workbookViewId="0">
      <selection sqref="A1:XFD1048576"/>
    </sheetView>
  </sheetViews>
  <sheetFormatPr baseColWidth="10" defaultRowHeight="15" x14ac:dyDescent="0.25"/>
  <cols>
    <col min="1" max="1" width="34.140625" bestFit="1" customWidth="1"/>
    <col min="2" max="2" width="11.42578125" style="29"/>
    <col min="4" max="5" width="8.85546875" customWidth="1"/>
    <col min="6" max="6" width="11.42578125" style="29"/>
  </cols>
  <sheetData>
    <row r="1" spans="1:7" s="15" customFormat="1" ht="15" customHeight="1" x14ac:dyDescent="0.25">
      <c r="A1" s="14" t="s">
        <v>15</v>
      </c>
      <c r="B1" s="40" t="s">
        <v>10</v>
      </c>
      <c r="C1" s="149" t="s">
        <v>21</v>
      </c>
      <c r="D1" s="149"/>
      <c r="E1" s="150" t="s">
        <v>20</v>
      </c>
      <c r="F1" s="150"/>
      <c r="G1" s="21">
        <f>B2*(1-$D$2)</f>
        <v>87038.567781829974</v>
      </c>
    </row>
    <row r="2" spans="1:7" s="15" customFormat="1" ht="15" customHeight="1" x14ac:dyDescent="0.25">
      <c r="A2" s="22" t="s">
        <v>109</v>
      </c>
      <c r="B2" s="23">
        <f>SUM(F4:F200)</f>
        <v>88814.865083499972</v>
      </c>
      <c r="C2" s="23" t="s">
        <v>110</v>
      </c>
      <c r="D2" s="24">
        <f>DETAIL!D3</f>
        <v>0.02</v>
      </c>
      <c r="E2" s="147" t="s">
        <v>16</v>
      </c>
      <c r="F2" s="148"/>
      <c r="G2" s="25">
        <f>SUM(C4:C200)</f>
        <v>4645</v>
      </c>
    </row>
    <row r="3" spans="1:7" x14ac:dyDescent="0.25">
      <c r="A3" s="16" t="s">
        <v>6</v>
      </c>
      <c r="B3" s="17" t="s">
        <v>7</v>
      </c>
      <c r="C3" s="16" t="s">
        <v>17</v>
      </c>
      <c r="D3" s="16" t="s">
        <v>8</v>
      </c>
      <c r="E3" s="16" t="s">
        <v>9</v>
      </c>
      <c r="F3" s="17" t="s">
        <v>18</v>
      </c>
      <c r="G3" s="16" t="s">
        <v>19</v>
      </c>
    </row>
    <row r="4" spans="1:7" ht="12.95" customHeight="1" x14ac:dyDescent="0.25">
      <c r="A4" s="33" t="str">
        <f>DETAIL!A6</f>
        <v>ALER-Z B14</v>
      </c>
      <c r="B4" s="19">
        <f>DETAIL!B6</f>
        <v>44</v>
      </c>
      <c r="C4" s="39">
        <f>DETAIL!J6</f>
        <v>15</v>
      </c>
      <c r="D4" s="26">
        <f>DETAIL!C6</f>
        <v>0.15</v>
      </c>
      <c r="E4" s="26">
        <f>DETAIL!D6</f>
        <v>0</v>
      </c>
      <c r="F4" s="27">
        <f>(C4*B4*0.6607)*(1-D4)</f>
        <v>370.65269999999992</v>
      </c>
      <c r="G4" s="28">
        <f>C4*(1+E4)</f>
        <v>15</v>
      </c>
    </row>
    <row r="5" spans="1:7" ht="12.95" customHeight="1" x14ac:dyDescent="0.25">
      <c r="A5" s="33" t="str">
        <f>DETAIL!A7</f>
        <v>ALER-Z B7</v>
      </c>
      <c r="B5" s="19">
        <f>DETAIL!B7</f>
        <v>23</v>
      </c>
      <c r="C5" s="39">
        <f>DETAIL!J7</f>
        <v>15</v>
      </c>
      <c r="D5" s="26">
        <f>DETAIL!C7</f>
        <v>0.15</v>
      </c>
      <c r="E5" s="26">
        <f>DETAIL!D7</f>
        <v>0</v>
      </c>
      <c r="F5" s="27">
        <f t="shared" ref="F5:F68" si="0">(C5*B5*0.6607)*(1-D5)</f>
        <v>193.75027499999999</v>
      </c>
      <c r="G5" s="28">
        <f t="shared" ref="G5:G68" si="1">C5*(1+E5)</f>
        <v>15</v>
      </c>
    </row>
    <row r="6" spans="1:7" ht="12.95" customHeight="1" x14ac:dyDescent="0.25">
      <c r="A6" s="33" t="str">
        <f>DETAIL!A8</f>
        <v>ALLER-Z B28</v>
      </c>
      <c r="B6" s="19">
        <f>DETAIL!B8</f>
        <v>84</v>
      </c>
      <c r="C6" s="39">
        <f>DETAIL!J8</f>
        <v>0</v>
      </c>
      <c r="D6" s="26">
        <f>DETAIL!C8</f>
        <v>0.15</v>
      </c>
      <c r="E6" s="26">
        <f>DETAIL!D8</f>
        <v>0</v>
      </c>
      <c r="F6" s="27">
        <f t="shared" si="0"/>
        <v>0</v>
      </c>
      <c r="G6" s="28">
        <f t="shared" si="1"/>
        <v>0</v>
      </c>
    </row>
    <row r="7" spans="1:7" ht="12.95" customHeight="1" x14ac:dyDescent="0.25">
      <c r="A7" s="33" t="str">
        <f>DETAIL!A9</f>
        <v>AMEP 10MG B14</v>
      </c>
      <c r="B7" s="19">
        <f>DETAIL!B9</f>
        <v>54.8</v>
      </c>
      <c r="C7" s="39">
        <f>DETAIL!J9</f>
        <v>0</v>
      </c>
      <c r="D7" s="26">
        <f>DETAIL!C9</f>
        <v>0.15</v>
      </c>
      <c r="E7" s="26">
        <f>DETAIL!D9</f>
        <v>0</v>
      </c>
      <c r="F7" s="27">
        <f t="shared" si="0"/>
        <v>0</v>
      </c>
      <c r="G7" s="28">
        <f t="shared" si="1"/>
        <v>0</v>
      </c>
    </row>
    <row r="8" spans="1:7" ht="12.95" customHeight="1" x14ac:dyDescent="0.25">
      <c r="A8" s="33" t="str">
        <f>DETAIL!A10</f>
        <v>AMEP 10MG B28</v>
      </c>
      <c r="B8" s="19">
        <f>DETAIL!B10</f>
        <v>98.9</v>
      </c>
      <c r="C8" s="39">
        <f>DETAIL!J10</f>
        <v>5</v>
      </c>
      <c r="D8" s="26">
        <f>DETAIL!C10</f>
        <v>0.15</v>
      </c>
      <c r="E8" s="26">
        <f>DETAIL!D10</f>
        <v>0</v>
      </c>
      <c r="F8" s="27">
        <f t="shared" si="0"/>
        <v>277.70872749999995</v>
      </c>
      <c r="G8" s="28">
        <f t="shared" si="1"/>
        <v>5</v>
      </c>
    </row>
    <row r="9" spans="1:7" ht="12.95" customHeight="1" x14ac:dyDescent="0.25">
      <c r="A9" s="33" t="str">
        <f>DETAIL!A11</f>
        <v>AMEP 5MG B14</v>
      </c>
      <c r="B9" s="19">
        <f>DETAIL!B11</f>
        <v>35</v>
      </c>
      <c r="C9" s="39">
        <f>DETAIL!J11</f>
        <v>35</v>
      </c>
      <c r="D9" s="26">
        <f>DETAIL!C11</f>
        <v>0.15</v>
      </c>
      <c r="E9" s="26">
        <f>DETAIL!D11</f>
        <v>0</v>
      </c>
      <c r="F9" s="27">
        <f t="shared" si="0"/>
        <v>687.95387499999993</v>
      </c>
      <c r="G9" s="28">
        <f t="shared" si="1"/>
        <v>35</v>
      </c>
    </row>
    <row r="10" spans="1:7" ht="12.95" customHeight="1" x14ac:dyDescent="0.25">
      <c r="A10" s="33" t="str">
        <f>DETAIL!A12</f>
        <v>AMEP 5MG B28</v>
      </c>
      <c r="B10" s="19">
        <f>DETAIL!B12</f>
        <v>60</v>
      </c>
      <c r="C10" s="39">
        <f>DETAIL!J12</f>
        <v>65</v>
      </c>
      <c r="D10" s="26">
        <f>DETAIL!C12</f>
        <v>0.15</v>
      </c>
      <c r="E10" s="26">
        <f>DETAIL!D12</f>
        <v>0</v>
      </c>
      <c r="F10" s="27">
        <f t="shared" si="0"/>
        <v>2190.2204999999999</v>
      </c>
      <c r="G10" s="28">
        <f t="shared" si="1"/>
        <v>65</v>
      </c>
    </row>
    <row r="11" spans="1:7" ht="12.95" customHeight="1" x14ac:dyDescent="0.25">
      <c r="A11" s="33" t="str">
        <f>DETAIL!A13</f>
        <v>AMEP 5MG B56</v>
      </c>
      <c r="B11" s="19">
        <f>DETAIL!B13</f>
        <v>99</v>
      </c>
      <c r="C11" s="39">
        <f>DETAIL!J13</f>
        <v>10</v>
      </c>
      <c r="D11" s="26">
        <f>DETAIL!C13</f>
        <v>0.15</v>
      </c>
      <c r="E11" s="26">
        <f>DETAIL!D13</f>
        <v>0</v>
      </c>
      <c r="F11" s="27">
        <f t="shared" si="0"/>
        <v>555.97904999999992</v>
      </c>
      <c r="G11" s="28">
        <f t="shared" si="1"/>
        <v>10</v>
      </c>
    </row>
    <row r="12" spans="1:7" ht="12.95" customHeight="1" x14ac:dyDescent="0.25">
      <c r="A12" s="33" t="str">
        <f>DETAIL!A14</f>
        <v>ANDOL 1G B8 EFF</v>
      </c>
      <c r="B12" s="19">
        <f>DETAIL!B14</f>
        <v>14.5</v>
      </c>
      <c r="C12" s="39">
        <f>DETAIL!J14</f>
        <v>150</v>
      </c>
      <c r="D12" s="26">
        <f>DETAIL!C14</f>
        <v>0.3</v>
      </c>
      <c r="E12" s="26">
        <f>DETAIL!D14</f>
        <v>0</v>
      </c>
      <c r="F12" s="27">
        <f t="shared" si="0"/>
        <v>1005.9157499999998</v>
      </c>
      <c r="G12" s="28">
        <f t="shared" si="1"/>
        <v>150</v>
      </c>
    </row>
    <row r="13" spans="1:7" ht="12.95" customHeight="1" x14ac:dyDescent="0.25">
      <c r="A13" s="33" t="str">
        <f>DETAIL!A15</f>
        <v>ANDOL 500 B20</v>
      </c>
      <c r="B13" s="19">
        <f>DETAIL!B15</f>
        <v>10</v>
      </c>
      <c r="C13" s="39">
        <f>DETAIL!J15</f>
        <v>0</v>
      </c>
      <c r="D13" s="26">
        <f>DETAIL!C15</f>
        <v>0.3</v>
      </c>
      <c r="E13" s="26">
        <f>DETAIL!D15</f>
        <v>0</v>
      </c>
      <c r="F13" s="27">
        <f t="shared" si="0"/>
        <v>0</v>
      </c>
      <c r="G13" s="28">
        <f t="shared" si="1"/>
        <v>0</v>
      </c>
    </row>
    <row r="14" spans="1:7" ht="12.95" customHeight="1" x14ac:dyDescent="0.25">
      <c r="A14" s="33" t="str">
        <f>DETAIL!A16</f>
        <v>ANDOL A 500B16EFF</v>
      </c>
      <c r="B14" s="19">
        <f>DETAIL!B16</f>
        <v>14</v>
      </c>
      <c r="C14" s="39">
        <f>DETAIL!J16</f>
        <v>50</v>
      </c>
      <c r="D14" s="26">
        <f>DETAIL!C16</f>
        <v>0.3</v>
      </c>
      <c r="E14" s="26">
        <f>DETAIL!D16</f>
        <v>0</v>
      </c>
      <c r="F14" s="27">
        <f t="shared" si="0"/>
        <v>323.74299999999994</v>
      </c>
      <c r="G14" s="28">
        <f t="shared" si="1"/>
        <v>50</v>
      </c>
    </row>
    <row r="15" spans="1:7" ht="12.95" customHeight="1" x14ac:dyDescent="0.25">
      <c r="A15" s="33" t="str">
        <f>DETAIL!A17</f>
        <v>ANDOL C B10 EFF</v>
      </c>
      <c r="B15" s="19">
        <f>DETAIL!B17</f>
        <v>16</v>
      </c>
      <c r="C15" s="39">
        <f>DETAIL!J17</f>
        <v>10</v>
      </c>
      <c r="D15" s="26">
        <f>DETAIL!C17</f>
        <v>0.3</v>
      </c>
      <c r="E15" s="26">
        <f>DETAIL!D17</f>
        <v>0</v>
      </c>
      <c r="F15" s="27">
        <f t="shared" si="0"/>
        <v>73.99839999999999</v>
      </c>
      <c r="G15" s="28">
        <f t="shared" si="1"/>
        <v>10</v>
      </c>
    </row>
    <row r="16" spans="1:7" ht="12.95" customHeight="1" x14ac:dyDescent="0.25">
      <c r="A16" s="33" t="str">
        <f>DETAIL!A18</f>
        <v>BRUFEN COMP</v>
      </c>
      <c r="B16" s="19">
        <f>DETAIL!B18</f>
        <v>35.299999999999997</v>
      </c>
      <c r="C16" s="39">
        <f>DETAIL!J18</f>
        <v>0</v>
      </c>
      <c r="D16" s="26">
        <f>DETAIL!C18</f>
        <v>0.15</v>
      </c>
      <c r="E16" s="26">
        <f>DETAIL!D18</f>
        <v>0</v>
      </c>
      <c r="F16" s="27">
        <f t="shared" si="0"/>
        <v>0</v>
      </c>
      <c r="G16" s="28">
        <f t="shared" si="1"/>
        <v>0</v>
      </c>
    </row>
    <row r="17" spans="1:7" ht="12.95" customHeight="1" x14ac:dyDescent="0.25">
      <c r="A17" s="33" t="str">
        <f>DETAIL!A19</f>
        <v>BRUFEN SP</v>
      </c>
      <c r="B17" s="19">
        <f>DETAIL!B19</f>
        <v>22.5</v>
      </c>
      <c r="C17" s="39">
        <f>DETAIL!J19</f>
        <v>290</v>
      </c>
      <c r="D17" s="26">
        <f>DETAIL!C19</f>
        <v>0.16500000000000001</v>
      </c>
      <c r="E17" s="26">
        <f>DETAIL!D19</f>
        <v>0</v>
      </c>
      <c r="F17" s="27">
        <f t="shared" si="0"/>
        <v>3599.7413624999999</v>
      </c>
      <c r="G17" s="28">
        <f t="shared" si="1"/>
        <v>290</v>
      </c>
    </row>
    <row r="18" spans="1:7" ht="12.95" customHeight="1" x14ac:dyDescent="0.25">
      <c r="A18" s="33" t="str">
        <f>DETAIL!A20</f>
        <v>CAILLE LAIT CP</v>
      </c>
      <c r="B18" s="19">
        <f>DETAIL!B20</f>
        <v>15</v>
      </c>
      <c r="C18" s="39">
        <f>DETAIL!J20</f>
        <v>10</v>
      </c>
      <c r="D18" s="26">
        <f>DETAIL!C20</f>
        <v>0.15</v>
      </c>
      <c r="E18" s="26">
        <f>DETAIL!D20</f>
        <v>0</v>
      </c>
      <c r="F18" s="27">
        <f t="shared" si="0"/>
        <v>84.239249999999984</v>
      </c>
      <c r="G18" s="28">
        <f t="shared" si="1"/>
        <v>10</v>
      </c>
    </row>
    <row r="19" spans="1:7" ht="12.95" customHeight="1" x14ac:dyDescent="0.25">
      <c r="A19" s="33" t="str">
        <f>DETAIL!A21</f>
        <v>CLAVULIN 1G ST/12</v>
      </c>
      <c r="B19" s="19">
        <f>DETAIL!B21</f>
        <v>120.4</v>
      </c>
      <c r="C19" s="39">
        <f>DETAIL!J21</f>
        <v>40</v>
      </c>
      <c r="D19" s="26">
        <f>DETAIL!C21</f>
        <v>0.15</v>
      </c>
      <c r="E19" s="26">
        <f>DETAIL!D21</f>
        <v>0</v>
      </c>
      <c r="F19" s="27">
        <f t="shared" si="0"/>
        <v>2704.6415200000001</v>
      </c>
      <c r="G19" s="28">
        <f t="shared" si="1"/>
        <v>40</v>
      </c>
    </row>
    <row r="20" spans="1:7" ht="12.95" customHeight="1" x14ac:dyDescent="0.25">
      <c r="A20" s="33" t="str">
        <f>DETAIL!A22</f>
        <v>CLAVULIN 1G ST/16</v>
      </c>
      <c r="B20" s="19">
        <f>DETAIL!B22</f>
        <v>149</v>
      </c>
      <c r="C20" s="39">
        <f>DETAIL!J22</f>
        <v>25</v>
      </c>
      <c r="D20" s="26">
        <f>DETAIL!C22</f>
        <v>0.15</v>
      </c>
      <c r="E20" s="26">
        <f>DETAIL!D22</f>
        <v>0</v>
      </c>
      <c r="F20" s="27">
        <f t="shared" si="0"/>
        <v>2091.9413749999994</v>
      </c>
      <c r="G20" s="28">
        <f t="shared" si="1"/>
        <v>25</v>
      </c>
    </row>
    <row r="21" spans="1:7" ht="12.95" customHeight="1" x14ac:dyDescent="0.25">
      <c r="A21" s="33" t="str">
        <f>DETAIL!A23</f>
        <v>CLAVULIN 500ST ENF/12</v>
      </c>
      <c r="B21" s="19">
        <f>DETAIL!B23</f>
        <v>79.900000000000006</v>
      </c>
      <c r="C21" s="39">
        <f>DETAIL!J23</f>
        <v>5</v>
      </c>
      <c r="D21" s="26">
        <f>DETAIL!C23</f>
        <v>0.15</v>
      </c>
      <c r="E21" s="26">
        <f>DETAIL!D23</f>
        <v>0</v>
      </c>
      <c r="F21" s="27">
        <f t="shared" si="0"/>
        <v>224.35720249999997</v>
      </c>
      <c r="G21" s="28">
        <f t="shared" si="1"/>
        <v>5</v>
      </c>
    </row>
    <row r="22" spans="1:7" ht="12.95" customHeight="1" x14ac:dyDescent="0.25">
      <c r="A22" s="33" t="str">
        <f>DETAIL!A24</f>
        <v>CLAVULIN SP ENF</v>
      </c>
      <c r="B22" s="19">
        <f>DETAIL!B24</f>
        <v>70.599999999999994</v>
      </c>
      <c r="C22" s="39">
        <f>DETAIL!J24</f>
        <v>55</v>
      </c>
      <c r="D22" s="26">
        <f>DETAIL!C24</f>
        <v>0.15</v>
      </c>
      <c r="E22" s="26">
        <f>DETAIL!D24</f>
        <v>0</v>
      </c>
      <c r="F22" s="27">
        <f t="shared" si="0"/>
        <v>2180.6733849999996</v>
      </c>
      <c r="G22" s="28">
        <f t="shared" si="1"/>
        <v>55</v>
      </c>
    </row>
    <row r="23" spans="1:7" ht="12.95" customHeight="1" x14ac:dyDescent="0.25">
      <c r="A23" s="33" t="str">
        <f>DETAIL!A25</f>
        <v>CLAVULIN SP NN</v>
      </c>
      <c r="B23" s="19">
        <f>DETAIL!B25</f>
        <v>44.2</v>
      </c>
      <c r="C23" s="39">
        <f>DETAIL!J25</f>
        <v>0</v>
      </c>
      <c r="D23" s="26">
        <f>DETAIL!C25</f>
        <v>0.15</v>
      </c>
      <c r="E23" s="26">
        <f>DETAIL!D25</f>
        <v>0</v>
      </c>
      <c r="F23" s="27">
        <f t="shared" si="0"/>
        <v>0</v>
      </c>
      <c r="G23" s="28">
        <f t="shared" si="1"/>
        <v>0</v>
      </c>
    </row>
    <row r="24" spans="1:7" ht="12.95" customHeight="1" x14ac:dyDescent="0.25">
      <c r="A24" s="33" t="str">
        <f>DETAIL!A26</f>
        <v>CONTRACIDE SP</v>
      </c>
      <c r="B24" s="19">
        <f>DETAIL!B26</f>
        <v>27.3</v>
      </c>
      <c r="C24" s="39">
        <f>DETAIL!J26</f>
        <v>0</v>
      </c>
      <c r="D24" s="26">
        <f>DETAIL!C26</f>
        <v>0.15</v>
      </c>
      <c r="E24" s="26">
        <f>DETAIL!D26</f>
        <v>0</v>
      </c>
      <c r="F24" s="27">
        <f t="shared" si="0"/>
        <v>0</v>
      </c>
      <c r="G24" s="28">
        <f t="shared" si="1"/>
        <v>0</v>
      </c>
    </row>
    <row r="25" spans="1:7" ht="12.95" customHeight="1" x14ac:dyDescent="0.25">
      <c r="A25" s="33" t="str">
        <f>DETAIL!A27</f>
        <v>CRISTAL AD B10</v>
      </c>
      <c r="B25" s="19">
        <f>DETAIL!B27</f>
        <v>9</v>
      </c>
      <c r="C25" s="39">
        <f>DETAIL!J27</f>
        <v>25</v>
      </c>
      <c r="D25" s="26">
        <f>DETAIL!C27</f>
        <v>0.2</v>
      </c>
      <c r="E25" s="26">
        <f>DETAIL!D27</f>
        <v>0</v>
      </c>
      <c r="F25" s="27">
        <f t="shared" si="0"/>
        <v>118.926</v>
      </c>
      <c r="G25" s="28">
        <f t="shared" si="1"/>
        <v>25</v>
      </c>
    </row>
    <row r="26" spans="1:7" ht="12.95" customHeight="1" x14ac:dyDescent="0.25">
      <c r="A26" s="33" t="str">
        <f>DETAIL!A28</f>
        <v>CRISTAL ENF B10</v>
      </c>
      <c r="B26" s="19">
        <f>DETAIL!B28</f>
        <v>9</v>
      </c>
      <c r="C26" s="39">
        <f>DETAIL!J28</f>
        <v>10</v>
      </c>
      <c r="D26" s="26">
        <f>DETAIL!C28</f>
        <v>0.2</v>
      </c>
      <c r="E26" s="26">
        <f>DETAIL!D28</f>
        <v>0</v>
      </c>
      <c r="F26" s="27">
        <f t="shared" si="0"/>
        <v>47.570399999999999</v>
      </c>
      <c r="G26" s="28">
        <f t="shared" si="1"/>
        <v>10</v>
      </c>
    </row>
    <row r="27" spans="1:7" ht="12.95" customHeight="1" x14ac:dyDescent="0.25">
      <c r="A27" s="33" t="str">
        <f>DETAIL!A29</f>
        <v>CRISTAL NN B10</v>
      </c>
      <c r="B27" s="19">
        <f>DETAIL!B29</f>
        <v>9</v>
      </c>
      <c r="C27" s="39">
        <f>DETAIL!J29</f>
        <v>80</v>
      </c>
      <c r="D27" s="26">
        <f>DETAIL!C29</f>
        <v>0.2</v>
      </c>
      <c r="E27" s="26">
        <f>DETAIL!D29</f>
        <v>0</v>
      </c>
      <c r="F27" s="27">
        <f t="shared" si="0"/>
        <v>380.56319999999999</v>
      </c>
      <c r="G27" s="28">
        <f t="shared" si="1"/>
        <v>80</v>
      </c>
    </row>
    <row r="28" spans="1:7" ht="12.95" customHeight="1" x14ac:dyDescent="0.25">
      <c r="A28" s="33" t="str">
        <f>DETAIL!A30</f>
        <v>DALIBOUR PDE</v>
      </c>
      <c r="B28" s="19">
        <f>DETAIL!B30</f>
        <v>9.1999999999999993</v>
      </c>
      <c r="C28" s="39">
        <f>DETAIL!J30</f>
        <v>80</v>
      </c>
      <c r="D28" s="26">
        <f>DETAIL!C30</f>
        <v>0.2</v>
      </c>
      <c r="E28" s="26">
        <f>DETAIL!D30</f>
        <v>0</v>
      </c>
      <c r="F28" s="27">
        <f t="shared" si="0"/>
        <v>389.02016000000003</v>
      </c>
      <c r="G28" s="28">
        <f t="shared" si="1"/>
        <v>80</v>
      </c>
    </row>
    <row r="29" spans="1:7" ht="12.95" customHeight="1" x14ac:dyDescent="0.25">
      <c r="A29" s="33" t="str">
        <f>DETAIL!A31</f>
        <v>DETENSIEL CP</v>
      </c>
      <c r="B29" s="19">
        <f>DETAIL!B31</f>
        <v>72</v>
      </c>
      <c r="C29" s="39">
        <f>DETAIL!J31</f>
        <v>25</v>
      </c>
      <c r="D29" s="26">
        <f>DETAIL!C31</f>
        <v>0.09</v>
      </c>
      <c r="E29" s="26">
        <f>DETAIL!D31</f>
        <v>0</v>
      </c>
      <c r="F29" s="27">
        <f t="shared" si="0"/>
        <v>1082.2266</v>
      </c>
      <c r="G29" s="28">
        <f t="shared" si="1"/>
        <v>25</v>
      </c>
    </row>
    <row r="30" spans="1:7" ht="12.95" customHeight="1" x14ac:dyDescent="0.25">
      <c r="A30" s="33" t="str">
        <f>DETAIL!A32</f>
        <v>DRILL EXPECT  AD</v>
      </c>
      <c r="B30" s="19">
        <f>DETAIL!B32</f>
        <v>27.3</v>
      </c>
      <c r="C30" s="39">
        <f>DETAIL!J32</f>
        <v>0</v>
      </c>
      <c r="D30" s="26">
        <f>DETAIL!C32</f>
        <v>0.06</v>
      </c>
      <c r="E30" s="26">
        <f>DETAIL!D32</f>
        <v>0</v>
      </c>
      <c r="F30" s="27">
        <f t="shared" si="0"/>
        <v>0</v>
      </c>
      <c r="G30" s="28">
        <f t="shared" si="1"/>
        <v>0</v>
      </c>
    </row>
    <row r="31" spans="1:7" ht="12.95" customHeight="1" x14ac:dyDescent="0.25">
      <c r="A31" s="33" t="str">
        <f>DETAIL!A33</f>
        <v>DRILL EXPECT  AD S,S</v>
      </c>
      <c r="B31" s="19">
        <f>DETAIL!B33</f>
        <v>25.5</v>
      </c>
      <c r="C31" s="39">
        <f>DETAIL!J33</f>
        <v>5</v>
      </c>
      <c r="D31" s="26">
        <f>DETAIL!C33</f>
        <v>0.08</v>
      </c>
      <c r="E31" s="26">
        <f>DETAIL!D33</f>
        <v>0</v>
      </c>
      <c r="F31" s="27">
        <f t="shared" si="0"/>
        <v>77.500110000000006</v>
      </c>
      <c r="G31" s="28">
        <f t="shared" si="1"/>
        <v>5</v>
      </c>
    </row>
    <row r="32" spans="1:7" ht="12.95" customHeight="1" x14ac:dyDescent="0.25">
      <c r="A32" s="33" t="str">
        <f>DETAIL!A34</f>
        <v>EUPHON SP</v>
      </c>
      <c r="B32" s="19">
        <f>DETAIL!B34</f>
        <v>21</v>
      </c>
      <c r="C32" s="39">
        <f>DETAIL!J34</f>
        <v>5</v>
      </c>
      <c r="D32" s="26">
        <f>DETAIL!C34</f>
        <v>0.23</v>
      </c>
      <c r="E32" s="26">
        <f>DETAIL!D34</f>
        <v>0</v>
      </c>
      <c r="F32" s="27">
        <f t="shared" si="0"/>
        <v>53.417594999999999</v>
      </c>
      <c r="G32" s="28">
        <f t="shared" si="1"/>
        <v>5</v>
      </c>
    </row>
    <row r="33" spans="1:7" ht="12.95" customHeight="1" x14ac:dyDescent="0.25">
      <c r="A33" s="33" t="str">
        <f>DETAIL!A35</f>
        <v>GIVAFRICE</v>
      </c>
      <c r="B33" s="19">
        <f>DETAIL!B35</f>
        <v>19.95</v>
      </c>
      <c r="C33" s="39">
        <f>DETAIL!J35</f>
        <v>20</v>
      </c>
      <c r="D33" s="26">
        <f>DETAIL!C35</f>
        <v>0.15</v>
      </c>
      <c r="E33" s="26">
        <f>DETAIL!D35</f>
        <v>0</v>
      </c>
      <c r="F33" s="27">
        <f t="shared" si="0"/>
        <v>224.07640499999999</v>
      </c>
      <c r="G33" s="28">
        <f t="shared" si="1"/>
        <v>20</v>
      </c>
    </row>
    <row r="34" spans="1:7" ht="12.95" customHeight="1" x14ac:dyDescent="0.25">
      <c r="A34" s="33" t="str">
        <f>DETAIL!A36</f>
        <v>GIVALEX BB</v>
      </c>
      <c r="B34" s="19">
        <f>DETAIL!B36</f>
        <v>15.8</v>
      </c>
      <c r="C34" s="39">
        <f>DETAIL!J36</f>
        <v>0</v>
      </c>
      <c r="D34" s="26">
        <f>DETAIL!C36</f>
        <v>0.15</v>
      </c>
      <c r="E34" s="26">
        <f>DETAIL!D36</f>
        <v>0</v>
      </c>
      <c r="F34" s="27">
        <f t="shared" si="0"/>
        <v>0</v>
      </c>
      <c r="G34" s="28">
        <f t="shared" si="1"/>
        <v>0</v>
      </c>
    </row>
    <row r="35" spans="1:7" ht="12.95" customHeight="1" x14ac:dyDescent="0.25">
      <c r="A35" s="33" t="str">
        <f>DETAIL!A37</f>
        <v>GLUCOPHAGE 1000 CP</v>
      </c>
      <c r="B35" s="19">
        <f>DETAIL!B37</f>
        <v>28</v>
      </c>
      <c r="C35" s="39">
        <f>DETAIL!J37</f>
        <v>290</v>
      </c>
      <c r="D35" s="26">
        <f>DETAIL!C37</f>
        <v>0.09</v>
      </c>
      <c r="E35" s="26">
        <f>DETAIL!D37</f>
        <v>0</v>
      </c>
      <c r="F35" s="27">
        <f t="shared" si="0"/>
        <v>4882.0444400000006</v>
      </c>
      <c r="G35" s="28">
        <f t="shared" si="1"/>
        <v>290</v>
      </c>
    </row>
    <row r="36" spans="1:7" ht="12.95" customHeight="1" x14ac:dyDescent="0.25">
      <c r="A36" s="33" t="str">
        <f>DETAIL!A38</f>
        <v>GLUCOPHAGE 500 CP/50</v>
      </c>
      <c r="B36" s="19">
        <f>DETAIL!B38</f>
        <v>20.8</v>
      </c>
      <c r="C36" s="39">
        <f>DETAIL!J38</f>
        <v>0</v>
      </c>
      <c r="D36" s="26">
        <f>DETAIL!C38</f>
        <v>0.09</v>
      </c>
      <c r="E36" s="26">
        <f>DETAIL!D38</f>
        <v>0</v>
      </c>
      <c r="F36" s="27">
        <f t="shared" si="0"/>
        <v>0</v>
      </c>
      <c r="G36" s="28">
        <f t="shared" si="1"/>
        <v>0</v>
      </c>
    </row>
    <row r="37" spans="1:7" ht="12.95" customHeight="1" x14ac:dyDescent="0.25">
      <c r="A37" s="33" t="str">
        <f>DETAIL!A39</f>
        <v>GLUCOPHAGE 850 CP GM</v>
      </c>
      <c r="B37" s="19">
        <f>DETAIL!B39</f>
        <v>45.2</v>
      </c>
      <c r="C37" s="39">
        <f>DETAIL!J39</f>
        <v>0</v>
      </c>
      <c r="D37" s="26">
        <f>DETAIL!C39</f>
        <v>0.09</v>
      </c>
      <c r="E37" s="26">
        <f>DETAIL!D39</f>
        <v>0</v>
      </c>
      <c r="F37" s="27">
        <f t="shared" si="0"/>
        <v>0</v>
      </c>
      <c r="G37" s="28">
        <f t="shared" si="1"/>
        <v>0</v>
      </c>
    </row>
    <row r="38" spans="1:7" ht="12.95" customHeight="1" x14ac:dyDescent="0.25">
      <c r="A38" s="33" t="str">
        <f>DETAIL!A40</f>
        <v>GLUCOPHAGE 850 CP PM</v>
      </c>
      <c r="B38" s="19">
        <f>DETAIL!B40</f>
        <v>23.9</v>
      </c>
      <c r="C38" s="39">
        <f>DETAIL!J40</f>
        <v>0</v>
      </c>
      <c r="D38" s="26">
        <f>DETAIL!C40</f>
        <v>0.09</v>
      </c>
      <c r="E38" s="26">
        <f>DETAIL!D40</f>
        <v>0</v>
      </c>
      <c r="F38" s="27">
        <f t="shared" si="0"/>
        <v>0</v>
      </c>
      <c r="G38" s="28">
        <f t="shared" si="1"/>
        <v>0</v>
      </c>
    </row>
    <row r="39" spans="1:7" ht="12.95" customHeight="1" x14ac:dyDescent="0.25">
      <c r="A39" s="33" t="str">
        <f>DETAIL!A41</f>
        <v>LARMABAK CL</v>
      </c>
      <c r="B39" s="19">
        <f>DETAIL!B41</f>
        <v>54.1</v>
      </c>
      <c r="C39" s="39">
        <f>DETAIL!J41</f>
        <v>40</v>
      </c>
      <c r="D39" s="26">
        <f>DETAIL!C41</f>
        <v>0.09</v>
      </c>
      <c r="E39" s="26">
        <f>DETAIL!D41</f>
        <v>0</v>
      </c>
      <c r="F39" s="27">
        <f t="shared" si="0"/>
        <v>1301.0768679999999</v>
      </c>
      <c r="G39" s="28">
        <f t="shared" si="1"/>
        <v>40</v>
      </c>
    </row>
    <row r="40" spans="1:7" ht="12.95" customHeight="1" x14ac:dyDescent="0.25">
      <c r="A40" s="33" t="str">
        <f>DETAIL!A42</f>
        <v>LEVOTHYROX 100U</v>
      </c>
      <c r="B40" s="19">
        <f>DETAIL!B42</f>
        <v>24.4</v>
      </c>
      <c r="C40" s="39">
        <f>DETAIL!J42</f>
        <v>100</v>
      </c>
      <c r="D40" s="26">
        <f>DETAIL!C42</f>
        <v>0.09</v>
      </c>
      <c r="E40" s="26">
        <f>DETAIL!D42</f>
        <v>0</v>
      </c>
      <c r="F40" s="27">
        <f t="shared" si="0"/>
        <v>1467.01828</v>
      </c>
      <c r="G40" s="28">
        <f t="shared" si="1"/>
        <v>100</v>
      </c>
    </row>
    <row r="41" spans="1:7" ht="12.95" customHeight="1" x14ac:dyDescent="0.25">
      <c r="A41" s="33" t="str">
        <f>DETAIL!A43</f>
        <v>LEVOTHYROX 25U</v>
      </c>
      <c r="B41" s="19">
        <f>DETAIL!B43</f>
        <v>6.8</v>
      </c>
      <c r="C41" s="39">
        <f>DETAIL!J43</f>
        <v>70</v>
      </c>
      <c r="D41" s="26">
        <f>DETAIL!C43</f>
        <v>0.09</v>
      </c>
      <c r="E41" s="26">
        <f>DETAIL!D43</f>
        <v>0</v>
      </c>
      <c r="F41" s="27">
        <f t="shared" si="0"/>
        <v>286.18881199999998</v>
      </c>
      <c r="G41" s="28">
        <f t="shared" si="1"/>
        <v>70</v>
      </c>
    </row>
    <row r="42" spans="1:7" ht="12.95" customHeight="1" x14ac:dyDescent="0.25">
      <c r="A42" s="33" t="str">
        <f>DETAIL!A44</f>
        <v>LEVOTHYROX 50U</v>
      </c>
      <c r="B42" s="19">
        <f>DETAIL!B44</f>
        <v>13.4</v>
      </c>
      <c r="C42" s="39">
        <f>DETAIL!J44</f>
        <v>180</v>
      </c>
      <c r="D42" s="26">
        <f>DETAIL!C44</f>
        <v>0.09</v>
      </c>
      <c r="E42" s="26">
        <f>DETAIL!D44</f>
        <v>0</v>
      </c>
      <c r="F42" s="27">
        <f t="shared" si="0"/>
        <v>1450.183644</v>
      </c>
      <c r="G42" s="28">
        <f t="shared" si="1"/>
        <v>180</v>
      </c>
    </row>
    <row r="43" spans="1:7" ht="12.95" customHeight="1" x14ac:dyDescent="0.25">
      <c r="A43" s="33" t="str">
        <f>DETAIL!A45</f>
        <v>MAXIMAG AB</v>
      </c>
      <c r="B43" s="19">
        <f>DETAIL!B45</f>
        <v>61.2</v>
      </c>
      <c r="C43" s="39">
        <f>DETAIL!J45</f>
        <v>35</v>
      </c>
      <c r="D43" s="26">
        <f>DETAIL!C45</f>
        <v>0.15</v>
      </c>
      <c r="E43" s="26">
        <f>DETAIL!D45</f>
        <v>0</v>
      </c>
      <c r="F43" s="27">
        <f t="shared" si="0"/>
        <v>1202.9364899999998</v>
      </c>
      <c r="G43" s="28">
        <f t="shared" si="1"/>
        <v>35</v>
      </c>
    </row>
    <row r="44" spans="1:7" ht="12.95" customHeight="1" x14ac:dyDescent="0.25">
      <c r="A44" s="33" t="str">
        <f>DETAIL!A46</f>
        <v>MEFSAL 15 B10</v>
      </c>
      <c r="B44" s="19">
        <f>DETAIL!B46</f>
        <v>39</v>
      </c>
      <c r="C44" s="39">
        <f>DETAIL!J46</f>
        <v>35</v>
      </c>
      <c r="D44" s="26">
        <f>DETAIL!C46</f>
        <v>0.2</v>
      </c>
      <c r="E44" s="26">
        <f>DETAIL!D46</f>
        <v>0</v>
      </c>
      <c r="F44" s="27">
        <f t="shared" si="0"/>
        <v>721.48439999999994</v>
      </c>
      <c r="G44" s="28">
        <f t="shared" si="1"/>
        <v>35</v>
      </c>
    </row>
    <row r="45" spans="1:7" ht="12.95" customHeight="1" x14ac:dyDescent="0.25">
      <c r="A45" s="33" t="str">
        <f>DETAIL!A47</f>
        <v>MEFSAL 15 B20</v>
      </c>
      <c r="B45" s="19">
        <f>DETAIL!B47</f>
        <v>79</v>
      </c>
      <c r="C45" s="39">
        <f>DETAIL!J47</f>
        <v>30</v>
      </c>
      <c r="D45" s="26">
        <f>DETAIL!C47</f>
        <v>0.2</v>
      </c>
      <c r="E45" s="26">
        <f>DETAIL!D47</f>
        <v>0</v>
      </c>
      <c r="F45" s="27">
        <f t="shared" si="0"/>
        <v>1252.6872000000001</v>
      </c>
      <c r="G45" s="28">
        <f t="shared" si="1"/>
        <v>30</v>
      </c>
    </row>
    <row r="46" spans="1:7" ht="12.95" customHeight="1" x14ac:dyDescent="0.25">
      <c r="A46" s="33" t="str">
        <f>DETAIL!A48</f>
        <v>MEFSAL 7,5 B10</v>
      </c>
      <c r="B46" s="19">
        <f>DETAIL!B48</f>
        <v>29.5</v>
      </c>
      <c r="C46" s="39">
        <f>DETAIL!J48</f>
        <v>30</v>
      </c>
      <c r="D46" s="26">
        <f>DETAIL!C48</f>
        <v>0.2</v>
      </c>
      <c r="E46" s="26">
        <f>DETAIL!D48</f>
        <v>0</v>
      </c>
      <c r="F46" s="27">
        <f t="shared" si="0"/>
        <v>467.77559999999994</v>
      </c>
      <c r="G46" s="28">
        <f t="shared" si="1"/>
        <v>30</v>
      </c>
    </row>
    <row r="47" spans="1:7" ht="12.95" customHeight="1" x14ac:dyDescent="0.25">
      <c r="A47" s="33" t="str">
        <f>DETAIL!A49</f>
        <v>MEFSAL 7,5 B20</v>
      </c>
      <c r="B47" s="19">
        <f>DETAIL!B49</f>
        <v>54.6</v>
      </c>
      <c r="C47" s="39">
        <f>DETAIL!J49</f>
        <v>25</v>
      </c>
      <c r="D47" s="26">
        <f>DETAIL!C49</f>
        <v>0.2</v>
      </c>
      <c r="E47" s="26">
        <f>DETAIL!D49</f>
        <v>0</v>
      </c>
      <c r="F47" s="27">
        <f t="shared" si="0"/>
        <v>721.48439999999994</v>
      </c>
      <c r="G47" s="28">
        <f t="shared" si="1"/>
        <v>25</v>
      </c>
    </row>
    <row r="48" spans="1:7" ht="12.95" customHeight="1" x14ac:dyDescent="0.25">
      <c r="A48" s="33" t="str">
        <f>DETAIL!A50</f>
        <v>METEOSPASMYL CP</v>
      </c>
      <c r="B48" s="19">
        <f>DETAIL!B50</f>
        <v>40.4</v>
      </c>
      <c r="C48" s="39">
        <f>DETAIL!J50</f>
        <v>115</v>
      </c>
      <c r="D48" s="26">
        <f>DETAIL!C50</f>
        <v>0.09</v>
      </c>
      <c r="E48" s="26">
        <f>DETAIL!D50</f>
        <v>0</v>
      </c>
      <c r="F48" s="27">
        <f t="shared" si="0"/>
        <v>2793.3471019999997</v>
      </c>
      <c r="G48" s="28">
        <f t="shared" si="1"/>
        <v>115</v>
      </c>
    </row>
    <row r="49" spans="1:7" ht="12.95" customHeight="1" x14ac:dyDescent="0.25">
      <c r="A49" s="33" t="str">
        <f>DETAIL!A51</f>
        <v>MICRODIOL CP</v>
      </c>
      <c r="B49" s="19">
        <f>DETAIL!B51</f>
        <v>28.4</v>
      </c>
      <c r="C49" s="39">
        <f>DETAIL!J51</f>
        <v>375</v>
      </c>
      <c r="D49" s="26">
        <f>DETAIL!C51</f>
        <v>0.23</v>
      </c>
      <c r="E49" s="26">
        <f>DETAIL!D51</f>
        <v>0</v>
      </c>
      <c r="F49" s="27">
        <f t="shared" si="0"/>
        <v>5418.07035</v>
      </c>
      <c r="G49" s="28">
        <f t="shared" si="1"/>
        <v>375</v>
      </c>
    </row>
    <row r="50" spans="1:7" ht="12.95" customHeight="1" x14ac:dyDescent="0.25">
      <c r="A50" s="33" t="str">
        <f>DETAIL!A52</f>
        <v>MUXOL SP GM</v>
      </c>
      <c r="B50" s="19">
        <f>DETAIL!B52</f>
        <v>38.799999999999997</v>
      </c>
      <c r="C50" s="39">
        <f>DETAIL!J52</f>
        <v>45</v>
      </c>
      <c r="D50" s="26">
        <f>DETAIL!C52</f>
        <v>0.15</v>
      </c>
      <c r="E50" s="26">
        <f>DETAIL!D52</f>
        <v>0</v>
      </c>
      <c r="F50" s="27">
        <f t="shared" si="0"/>
        <v>980.54486999999983</v>
      </c>
      <c r="G50" s="28">
        <f t="shared" si="1"/>
        <v>45</v>
      </c>
    </row>
    <row r="51" spans="1:7" ht="12.95" customHeight="1" x14ac:dyDescent="0.25">
      <c r="A51" s="33" t="str">
        <f>DETAIL!A53</f>
        <v>MUXOL SP PEDIATR.</v>
      </c>
      <c r="B51" s="19">
        <f>DETAIL!B53</f>
        <v>27.1</v>
      </c>
      <c r="C51" s="39">
        <f>DETAIL!J53</f>
        <v>60</v>
      </c>
      <c r="D51" s="26">
        <f>DETAIL!C53</f>
        <v>0.15</v>
      </c>
      <c r="E51" s="26">
        <f>DETAIL!D53</f>
        <v>0</v>
      </c>
      <c r="F51" s="27">
        <f t="shared" si="0"/>
        <v>913.15346999999997</v>
      </c>
      <c r="G51" s="28">
        <f t="shared" si="1"/>
        <v>60</v>
      </c>
    </row>
    <row r="52" spans="1:7" ht="12.95" customHeight="1" x14ac:dyDescent="0.25">
      <c r="A52" s="33" t="str">
        <f>DETAIL!A54</f>
        <v>NAZAIR SPRAY</v>
      </c>
      <c r="B52" s="19">
        <f>DETAIL!B54</f>
        <v>75</v>
      </c>
      <c r="C52" s="39">
        <f>DETAIL!J54</f>
        <v>25</v>
      </c>
      <c r="D52" s="26">
        <f>DETAIL!C54</f>
        <v>0.15</v>
      </c>
      <c r="E52" s="26">
        <f>DETAIL!D54</f>
        <v>0</v>
      </c>
      <c r="F52" s="27">
        <f t="shared" si="0"/>
        <v>1052.9906249999999</v>
      </c>
      <c r="G52" s="28">
        <f t="shared" si="1"/>
        <v>25</v>
      </c>
    </row>
    <row r="53" spans="1:7" ht="12.95" customHeight="1" x14ac:dyDescent="0.25">
      <c r="A53" s="33" t="str">
        <f>DETAIL!A55</f>
        <v>NIFROZID GLELULES</v>
      </c>
      <c r="B53" s="19">
        <f>DETAIL!B55</f>
        <v>13.2</v>
      </c>
      <c r="C53" s="39">
        <f>DETAIL!J55</f>
        <v>0</v>
      </c>
      <c r="D53" s="26">
        <f>DETAIL!C55</f>
        <v>0.15</v>
      </c>
      <c r="E53" s="26">
        <f>DETAIL!D55</f>
        <v>0</v>
      </c>
      <c r="F53" s="27">
        <f t="shared" si="0"/>
        <v>0</v>
      </c>
      <c r="G53" s="28">
        <f t="shared" si="1"/>
        <v>0</v>
      </c>
    </row>
    <row r="54" spans="1:7" ht="12.95" customHeight="1" x14ac:dyDescent="0.25">
      <c r="A54" s="33" t="str">
        <f>DETAIL!A56</f>
        <v>NIFROZID SP</v>
      </c>
      <c r="B54" s="19">
        <f>DETAIL!B56</f>
        <v>19.600000000000001</v>
      </c>
      <c r="C54" s="39">
        <f>DETAIL!J56</f>
        <v>0</v>
      </c>
      <c r="D54" s="26">
        <f>DETAIL!C56</f>
        <v>0.15</v>
      </c>
      <c r="E54" s="26">
        <f>DETAIL!D56</f>
        <v>0</v>
      </c>
      <c r="F54" s="27">
        <f t="shared" si="0"/>
        <v>0</v>
      </c>
      <c r="G54" s="28">
        <f t="shared" si="1"/>
        <v>0</v>
      </c>
    </row>
    <row r="55" spans="1:7" ht="12.95" customHeight="1" x14ac:dyDescent="0.25">
      <c r="A55" s="33" t="str">
        <f>DETAIL!A57</f>
        <v>NORMACOL LAV AD</v>
      </c>
      <c r="B55" s="19">
        <f>DETAIL!B57</f>
        <v>26.5</v>
      </c>
      <c r="C55" s="39">
        <f>DETAIL!J57</f>
        <v>15</v>
      </c>
      <c r="D55" s="26">
        <f>DETAIL!C57</f>
        <v>0.05</v>
      </c>
      <c r="E55" s="26">
        <f>DETAIL!D57</f>
        <v>0</v>
      </c>
      <c r="F55" s="27">
        <f t="shared" si="0"/>
        <v>249.49683749999997</v>
      </c>
      <c r="G55" s="28">
        <f t="shared" si="1"/>
        <v>15</v>
      </c>
    </row>
    <row r="56" spans="1:7" ht="12.95" customHeight="1" x14ac:dyDescent="0.25">
      <c r="A56" s="33" t="str">
        <f>DETAIL!A58</f>
        <v>OEDES 20 B14</v>
      </c>
      <c r="B56" s="19">
        <f>DETAIL!B58</f>
        <v>55</v>
      </c>
      <c r="C56" s="39">
        <f>DETAIL!J58</f>
        <v>240</v>
      </c>
      <c r="D56" s="26">
        <f>DETAIL!C58</f>
        <v>0.3</v>
      </c>
      <c r="E56" s="26">
        <f>DETAIL!D58</f>
        <v>0</v>
      </c>
      <c r="F56" s="27">
        <f t="shared" si="0"/>
        <v>6104.8679999999995</v>
      </c>
      <c r="G56" s="28">
        <f t="shared" si="1"/>
        <v>240</v>
      </c>
    </row>
    <row r="57" spans="1:7" ht="12.95" customHeight="1" x14ac:dyDescent="0.25">
      <c r="A57" s="33" t="str">
        <f>DETAIL!A59</f>
        <v>OEDES 20 B28</v>
      </c>
      <c r="B57" s="19">
        <f>DETAIL!B59</f>
        <v>99</v>
      </c>
      <c r="C57" s="39">
        <f>DETAIL!J59</f>
        <v>100</v>
      </c>
      <c r="D57" s="26">
        <f>DETAIL!C59</f>
        <v>0.3</v>
      </c>
      <c r="E57" s="26">
        <f>DETAIL!D59</f>
        <v>0</v>
      </c>
      <c r="F57" s="27">
        <f t="shared" si="0"/>
        <v>4578.6509999999989</v>
      </c>
      <c r="G57" s="28">
        <f t="shared" si="1"/>
        <v>100</v>
      </c>
    </row>
    <row r="58" spans="1:7" ht="12.95" customHeight="1" x14ac:dyDescent="0.25">
      <c r="A58" s="33" t="str">
        <f>DETAIL!A60</f>
        <v>OEDES 20 B7</v>
      </c>
      <c r="B58" s="19">
        <f>DETAIL!B60</f>
        <v>42</v>
      </c>
      <c r="C58" s="39">
        <f>DETAIL!J60</f>
        <v>30</v>
      </c>
      <c r="D58" s="26">
        <f>DETAIL!C60</f>
        <v>0.3</v>
      </c>
      <c r="E58" s="26">
        <f>DETAIL!D60</f>
        <v>0</v>
      </c>
      <c r="F58" s="27">
        <f t="shared" si="0"/>
        <v>582.73739999999998</v>
      </c>
      <c r="G58" s="28">
        <f t="shared" si="1"/>
        <v>30</v>
      </c>
    </row>
    <row r="59" spans="1:7" ht="12.95" customHeight="1" x14ac:dyDescent="0.25">
      <c r="A59" s="33" t="str">
        <f>DETAIL!A61</f>
        <v>PRAXILENE 200 CP</v>
      </c>
      <c r="B59" s="19">
        <f>DETAIL!B61</f>
        <v>69</v>
      </c>
      <c r="C59" s="39">
        <f>DETAIL!J61</f>
        <v>10</v>
      </c>
      <c r="D59" s="26">
        <f>DETAIL!C61</f>
        <v>0.05</v>
      </c>
      <c r="E59" s="26">
        <f>DETAIL!D61</f>
        <v>0</v>
      </c>
      <c r="F59" s="27">
        <f t="shared" si="0"/>
        <v>433.08884999999998</v>
      </c>
      <c r="G59" s="28">
        <f t="shared" si="1"/>
        <v>10</v>
      </c>
    </row>
    <row r="60" spans="1:7" ht="12.95" customHeight="1" x14ac:dyDescent="0.25">
      <c r="A60" s="33" t="str">
        <f>DETAIL!A62</f>
        <v>PREDNI 20 CP</v>
      </c>
      <c r="B60" s="19">
        <f>DETAIL!B62</f>
        <v>42</v>
      </c>
      <c r="C60" s="39">
        <f>DETAIL!J62</f>
        <v>95</v>
      </c>
      <c r="D60" s="26">
        <f>DETAIL!C62</f>
        <v>0.2</v>
      </c>
      <c r="E60" s="26">
        <f>DETAIL!D62</f>
        <v>0</v>
      </c>
      <c r="F60" s="27">
        <f t="shared" si="0"/>
        <v>2108.9544000000001</v>
      </c>
      <c r="G60" s="28">
        <f t="shared" si="1"/>
        <v>95</v>
      </c>
    </row>
    <row r="61" spans="1:7" ht="12.95" customHeight="1" x14ac:dyDescent="0.25">
      <c r="A61" s="33" t="str">
        <f>DETAIL!A63</f>
        <v>PULMOFLUIDE SP</v>
      </c>
      <c r="B61" s="19">
        <f>DETAIL!B63</f>
        <v>18</v>
      </c>
      <c r="C61" s="39">
        <f>DETAIL!J63</f>
        <v>210</v>
      </c>
      <c r="D61" s="26">
        <f>DETAIL!C63</f>
        <v>0.23</v>
      </c>
      <c r="E61" s="26">
        <f>DETAIL!D63</f>
        <v>0</v>
      </c>
      <c r="F61" s="27">
        <f t="shared" si="0"/>
        <v>1923.03342</v>
      </c>
      <c r="G61" s="28">
        <f t="shared" si="1"/>
        <v>210</v>
      </c>
    </row>
    <row r="62" spans="1:7" ht="12.95" customHeight="1" x14ac:dyDescent="0.25">
      <c r="A62" s="33" t="str">
        <f>DETAIL!A64</f>
        <v>RHINOFEBRAL GELULES</v>
      </c>
      <c r="B62" s="19">
        <f>DETAIL!B64</f>
        <v>14.3</v>
      </c>
      <c r="C62" s="39">
        <f>DETAIL!J64</f>
        <v>260</v>
      </c>
      <c r="D62" s="26">
        <f>DETAIL!C64</f>
        <v>0.23</v>
      </c>
      <c r="E62" s="26">
        <f>DETAIL!D64</f>
        <v>0</v>
      </c>
      <c r="F62" s="27">
        <f t="shared" si="0"/>
        <v>1891.4916019999998</v>
      </c>
      <c r="G62" s="28">
        <f t="shared" si="1"/>
        <v>260</v>
      </c>
    </row>
    <row r="63" spans="1:7" x14ac:dyDescent="0.25">
      <c r="A63" s="33" t="str">
        <f>DETAIL!A65</f>
        <v>SAFLU  50U SPRAY</v>
      </c>
      <c r="B63" s="19">
        <f>DETAIL!B65</f>
        <v>130</v>
      </c>
      <c r="C63" s="39">
        <f>DETAIL!J65</f>
        <v>0</v>
      </c>
      <c r="D63" s="26">
        <f>DETAIL!C65</f>
        <v>0.15</v>
      </c>
      <c r="E63" s="26">
        <f>DETAIL!D65</f>
        <v>0</v>
      </c>
      <c r="F63" s="27">
        <f t="shared" si="0"/>
        <v>0</v>
      </c>
      <c r="G63" s="28">
        <f t="shared" si="1"/>
        <v>0</v>
      </c>
    </row>
    <row r="64" spans="1:7" x14ac:dyDescent="0.25">
      <c r="A64" s="33" t="str">
        <f>DETAIL!A66</f>
        <v>SAFLU 125U SPRAY</v>
      </c>
      <c r="B64" s="19">
        <f>DETAIL!B66</f>
        <v>150</v>
      </c>
      <c r="C64" s="39">
        <f>DETAIL!J66</f>
        <v>0</v>
      </c>
      <c r="D64" s="26">
        <f>DETAIL!C66</f>
        <v>0.15</v>
      </c>
      <c r="E64" s="26">
        <f>DETAIL!D66</f>
        <v>0</v>
      </c>
      <c r="F64" s="27">
        <f t="shared" si="0"/>
        <v>0</v>
      </c>
      <c r="G64" s="28">
        <f t="shared" si="1"/>
        <v>0</v>
      </c>
    </row>
    <row r="65" spans="1:7" x14ac:dyDescent="0.25">
      <c r="A65" s="33" t="str">
        <f>DETAIL!A67</f>
        <v>SAFLU 250U SPRAY</v>
      </c>
      <c r="B65" s="19">
        <f>DETAIL!B67</f>
        <v>185</v>
      </c>
      <c r="C65" s="39">
        <f>DETAIL!J67</f>
        <v>10</v>
      </c>
      <c r="D65" s="26">
        <f>DETAIL!C67</f>
        <v>0.15</v>
      </c>
      <c r="E65" s="26">
        <f>DETAIL!D67</f>
        <v>0</v>
      </c>
      <c r="F65" s="27">
        <f t="shared" si="0"/>
        <v>1038.9507499999997</v>
      </c>
      <c r="G65" s="28">
        <f t="shared" si="1"/>
        <v>10</v>
      </c>
    </row>
    <row r="66" spans="1:7" x14ac:dyDescent="0.25">
      <c r="A66" s="33" t="str">
        <f>DETAIL!A68</f>
        <v>SPECTRUM 250 BT10</v>
      </c>
      <c r="B66" s="19">
        <f>DETAIL!B68</f>
        <v>55</v>
      </c>
      <c r="C66" s="39">
        <f>DETAIL!J68</f>
        <v>45</v>
      </c>
      <c r="D66" s="26">
        <f>DETAIL!C68</f>
        <v>0.2</v>
      </c>
      <c r="E66" s="26">
        <f>DETAIL!D68</f>
        <v>0</v>
      </c>
      <c r="F66" s="27">
        <f t="shared" si="0"/>
        <v>1308.1859999999999</v>
      </c>
      <c r="G66" s="28">
        <f t="shared" si="1"/>
        <v>45</v>
      </c>
    </row>
    <row r="67" spans="1:7" x14ac:dyDescent="0.25">
      <c r="A67" s="33" t="str">
        <f>DETAIL!A69</f>
        <v>SPECTRUM 500 BT10</v>
      </c>
      <c r="B67" s="19">
        <f>DETAIL!B69</f>
        <v>89</v>
      </c>
      <c r="C67" s="39">
        <f>DETAIL!J69</f>
        <v>60</v>
      </c>
      <c r="D67" s="26">
        <f>DETAIL!C69</f>
        <v>0.2</v>
      </c>
      <c r="E67" s="26">
        <f>DETAIL!D69</f>
        <v>0</v>
      </c>
      <c r="F67" s="27">
        <f t="shared" si="0"/>
        <v>2822.5104000000001</v>
      </c>
      <c r="G67" s="28">
        <f t="shared" si="1"/>
        <v>60</v>
      </c>
    </row>
    <row r="68" spans="1:7" x14ac:dyDescent="0.25">
      <c r="A68" s="33" t="str">
        <f>DETAIL!A70</f>
        <v>SPECTRUM 500 BT20</v>
      </c>
      <c r="B68" s="19">
        <f>DETAIL!B70</f>
        <v>160</v>
      </c>
      <c r="C68" s="39">
        <f>DETAIL!J70</f>
        <v>25</v>
      </c>
      <c r="D68" s="26">
        <f>DETAIL!C70</f>
        <v>0.2</v>
      </c>
      <c r="E68" s="26">
        <f>DETAIL!D70</f>
        <v>0</v>
      </c>
      <c r="F68" s="27">
        <f t="shared" si="0"/>
        <v>2114.2399999999998</v>
      </c>
      <c r="G68" s="28">
        <f t="shared" si="1"/>
        <v>25</v>
      </c>
    </row>
    <row r="69" spans="1:7" x14ac:dyDescent="0.25">
      <c r="A69" s="33" t="str">
        <f>DETAIL!A71</f>
        <v>SPECTRUM COLLYRE</v>
      </c>
      <c r="B69" s="19">
        <f>DETAIL!B71</f>
        <v>33</v>
      </c>
      <c r="C69" s="39">
        <f>DETAIL!J71</f>
        <v>50</v>
      </c>
      <c r="D69" s="26">
        <f>DETAIL!C71</f>
        <v>0.2</v>
      </c>
      <c r="E69" s="26">
        <f>DETAIL!D71</f>
        <v>0</v>
      </c>
      <c r="F69" s="27">
        <f t="shared" ref="F69:F101" si="2">(C69*B69*0.6607)*(1-D69)</f>
        <v>872.12400000000002</v>
      </c>
      <c r="G69" s="28">
        <f t="shared" ref="G69:G95" si="3">C69*(1+E69)</f>
        <v>50</v>
      </c>
    </row>
    <row r="70" spans="1:7" x14ac:dyDescent="0.25">
      <c r="A70" s="33" t="str">
        <f>DETAIL!A72</f>
        <v>SPECTRUM G500 BT2</v>
      </c>
      <c r="B70" s="19">
        <f>DETAIL!B72</f>
        <v>40</v>
      </c>
      <c r="C70" s="39">
        <f>DETAIL!J72</f>
        <v>5</v>
      </c>
      <c r="D70" s="26">
        <f>DETAIL!C72</f>
        <v>0.2</v>
      </c>
      <c r="E70" s="26">
        <f>DETAIL!D72</f>
        <v>0</v>
      </c>
      <c r="F70" s="27">
        <f t="shared" si="2"/>
        <v>105.71199999999999</v>
      </c>
      <c r="G70" s="28">
        <f t="shared" si="3"/>
        <v>5</v>
      </c>
    </row>
    <row r="71" spans="1:7" x14ac:dyDescent="0.25">
      <c r="A71" s="33" t="str">
        <f>DETAIL!A73</f>
        <v>SPECTRUM GTTES AURIC</v>
      </c>
      <c r="B71" s="19">
        <f>DETAIL!B73</f>
        <v>33</v>
      </c>
      <c r="C71" s="39">
        <f>DETAIL!J73</f>
        <v>50</v>
      </c>
      <c r="D71" s="26">
        <f>DETAIL!C73</f>
        <v>0.2</v>
      </c>
      <c r="E71" s="26">
        <f>DETAIL!D73</f>
        <v>0</v>
      </c>
      <c r="F71" s="27">
        <f t="shared" si="2"/>
        <v>872.12400000000002</v>
      </c>
      <c r="G71" s="28">
        <f t="shared" si="3"/>
        <v>50</v>
      </c>
    </row>
    <row r="72" spans="1:7" x14ac:dyDescent="0.25">
      <c r="A72" s="33" t="str">
        <f>DETAIL!A74</f>
        <v>STER DEX PO</v>
      </c>
      <c r="B72" s="19">
        <f>DETAIL!B74</f>
        <v>26.4</v>
      </c>
      <c r="C72" s="39">
        <f>DETAIL!J74</f>
        <v>20</v>
      </c>
      <c r="D72" s="26">
        <f>DETAIL!C74</f>
        <v>7.0000000000000007E-2</v>
      </c>
      <c r="E72" s="26">
        <f>DETAIL!D74</f>
        <v>0</v>
      </c>
      <c r="F72" s="27">
        <f t="shared" si="2"/>
        <v>324.43012799999991</v>
      </c>
      <c r="G72" s="28">
        <f t="shared" si="3"/>
        <v>20</v>
      </c>
    </row>
    <row r="73" spans="1:7" x14ac:dyDescent="0.25">
      <c r="A73" s="33" t="str">
        <f>DETAIL!A75</f>
        <v>TARDYFERON 80 CP</v>
      </c>
      <c r="B73" s="19">
        <f>DETAIL!B75</f>
        <v>40.5</v>
      </c>
      <c r="C73" s="39">
        <f>DETAIL!J75</f>
        <v>140</v>
      </c>
      <c r="D73" s="26">
        <f>DETAIL!C75</f>
        <v>0.1</v>
      </c>
      <c r="E73" s="26">
        <f>DETAIL!D75</f>
        <v>0</v>
      </c>
      <c r="F73" s="27">
        <f t="shared" si="2"/>
        <v>3371.5520999999999</v>
      </c>
      <c r="G73" s="28">
        <f t="shared" si="3"/>
        <v>140</v>
      </c>
    </row>
    <row r="74" spans="1:7" x14ac:dyDescent="0.25">
      <c r="A74" s="33" t="str">
        <f>DETAIL!A76</f>
        <v>TARDYFERON B9 CP</v>
      </c>
      <c r="B74" s="19">
        <f>DETAIL!B76</f>
        <v>51.6</v>
      </c>
      <c r="C74" s="39">
        <f>DETAIL!J76</f>
        <v>140</v>
      </c>
      <c r="D74" s="26">
        <f>DETAIL!C76</f>
        <v>0.1</v>
      </c>
      <c r="E74" s="26">
        <f>DETAIL!D76</f>
        <v>0</v>
      </c>
      <c r="F74" s="27">
        <f t="shared" si="2"/>
        <v>4295.6071199999997</v>
      </c>
      <c r="G74" s="28">
        <f t="shared" si="3"/>
        <v>140</v>
      </c>
    </row>
    <row r="75" spans="1:7" x14ac:dyDescent="0.25">
      <c r="A75" s="33" t="str">
        <f>DETAIL!A77</f>
        <v>TEGUMA CREME GM</v>
      </c>
      <c r="B75" s="19">
        <f>DETAIL!B77</f>
        <v>70</v>
      </c>
      <c r="C75" s="39">
        <f>DETAIL!J77</f>
        <v>0</v>
      </c>
      <c r="D75" s="26">
        <f>DETAIL!C77</f>
        <v>0.15</v>
      </c>
      <c r="E75" s="26">
        <f>DETAIL!D77</f>
        <v>0</v>
      </c>
      <c r="F75" s="27">
        <f t="shared" si="2"/>
        <v>0</v>
      </c>
      <c r="G75" s="28">
        <f t="shared" si="3"/>
        <v>0</v>
      </c>
    </row>
    <row r="76" spans="1:7" x14ac:dyDescent="0.25">
      <c r="A76" s="33" t="str">
        <f>DETAIL!A78</f>
        <v>TEGUMA CREME PM</v>
      </c>
      <c r="B76" s="19">
        <f>DETAIL!B78</f>
        <v>45</v>
      </c>
      <c r="C76" s="39">
        <f>DETAIL!J78</f>
        <v>0</v>
      </c>
      <c r="D76" s="26">
        <f>DETAIL!C78</f>
        <v>0.15</v>
      </c>
      <c r="E76" s="26">
        <f>DETAIL!D78</f>
        <v>0</v>
      </c>
      <c r="F76" s="27">
        <f t="shared" si="2"/>
        <v>0</v>
      </c>
      <c r="G76" s="28">
        <f t="shared" si="3"/>
        <v>0</v>
      </c>
    </row>
    <row r="77" spans="1:7" x14ac:dyDescent="0.25">
      <c r="A77" s="33" t="str">
        <f>DETAIL!A79</f>
        <v>TITANOREINE CREME</v>
      </c>
      <c r="B77" s="19">
        <f>DETAIL!B79</f>
        <v>16</v>
      </c>
      <c r="C77" s="39">
        <f>DETAIL!J79</f>
        <v>105</v>
      </c>
      <c r="D77" s="26">
        <f>DETAIL!C79</f>
        <v>0.15</v>
      </c>
      <c r="E77" s="26">
        <f>DETAIL!D79</f>
        <v>0</v>
      </c>
      <c r="F77" s="27">
        <f t="shared" si="2"/>
        <v>943.47959999999989</v>
      </c>
      <c r="G77" s="28">
        <f t="shared" si="3"/>
        <v>105</v>
      </c>
    </row>
    <row r="78" spans="1:7" x14ac:dyDescent="0.25">
      <c r="A78" s="33" t="str">
        <f>DETAIL!A80</f>
        <v>TITANOREINE SUPP</v>
      </c>
      <c r="B78" s="19">
        <f>DETAIL!B80</f>
        <v>19.3</v>
      </c>
      <c r="C78" s="39">
        <f>DETAIL!J80</f>
        <v>105</v>
      </c>
      <c r="D78" s="26">
        <f>DETAIL!C80</f>
        <v>0.15</v>
      </c>
      <c r="E78" s="26">
        <f>DETAIL!D80</f>
        <v>0</v>
      </c>
      <c r="F78" s="27">
        <f t="shared" si="2"/>
        <v>1138.0722675</v>
      </c>
      <c r="G78" s="28">
        <f t="shared" si="3"/>
        <v>105</v>
      </c>
    </row>
    <row r="79" spans="1:7" x14ac:dyDescent="0.25">
      <c r="A79" s="33" t="str">
        <f>DETAIL!A81</f>
        <v>TRESORIX SP</v>
      </c>
      <c r="B79" s="19">
        <f>DETAIL!B81</f>
        <v>32.4</v>
      </c>
      <c r="C79" s="39">
        <f>DETAIL!J81</f>
        <v>10</v>
      </c>
      <c r="D79" s="26">
        <f>DETAIL!C81</f>
        <v>0.15</v>
      </c>
      <c r="E79" s="26">
        <f>DETAIL!D81</f>
        <v>0</v>
      </c>
      <c r="F79" s="27">
        <f t="shared" si="2"/>
        <v>181.95677999999998</v>
      </c>
      <c r="G79" s="28">
        <f t="shared" si="3"/>
        <v>10</v>
      </c>
    </row>
    <row r="80" spans="1:7" x14ac:dyDescent="0.25">
      <c r="A80" s="33" t="str">
        <f>DETAIL!A82</f>
        <v>TRIAXON 250 IM B1</v>
      </c>
      <c r="B80" s="19">
        <f>DETAIL!B82</f>
        <v>33</v>
      </c>
      <c r="C80" s="39">
        <f>DETAIL!J82</f>
        <v>0</v>
      </c>
      <c r="D80" s="26">
        <f>DETAIL!C82</f>
        <v>0.15</v>
      </c>
      <c r="E80" s="26">
        <f>DETAIL!D82</f>
        <v>0</v>
      </c>
      <c r="F80" s="27">
        <f t="shared" si="2"/>
        <v>0</v>
      </c>
      <c r="G80" s="28">
        <f t="shared" si="3"/>
        <v>0</v>
      </c>
    </row>
    <row r="81" spans="1:7" x14ac:dyDescent="0.25">
      <c r="A81" s="33" t="str">
        <f>DETAIL!A83</f>
        <v>TRIAXON 500 IM B1</v>
      </c>
      <c r="B81" s="19">
        <f>DETAIL!B83</f>
        <v>79.599999999999994</v>
      </c>
      <c r="C81" s="39">
        <f>DETAIL!J83</f>
        <v>15</v>
      </c>
      <c r="D81" s="26">
        <f>DETAIL!C83</f>
        <v>0.15</v>
      </c>
      <c r="E81" s="26">
        <f>DETAIL!D83</f>
        <v>0</v>
      </c>
      <c r="F81" s="27">
        <f t="shared" si="2"/>
        <v>670.54442999999992</v>
      </c>
      <c r="G81" s="28">
        <f t="shared" si="3"/>
        <v>15</v>
      </c>
    </row>
    <row r="82" spans="1:7" x14ac:dyDescent="0.25">
      <c r="A82" s="33" t="str">
        <f>DETAIL!A84</f>
        <v>TRIAXON   1G IM B1</v>
      </c>
      <c r="B82" s="19">
        <f>DETAIL!B84</f>
        <v>114.3</v>
      </c>
      <c r="C82" s="39">
        <f>DETAIL!J84</f>
        <v>10</v>
      </c>
      <c r="D82" s="26">
        <f>DETAIL!C84</f>
        <v>0.15</v>
      </c>
      <c r="E82" s="26">
        <f>DETAIL!D84</f>
        <v>0</v>
      </c>
      <c r="F82" s="27">
        <f t="shared" si="2"/>
        <v>641.90308499999992</v>
      </c>
      <c r="G82" s="28">
        <f t="shared" si="3"/>
        <v>10</v>
      </c>
    </row>
    <row r="83" spans="1:7" x14ac:dyDescent="0.25">
      <c r="A83" s="33" t="str">
        <f>DETAIL!A85</f>
        <v>TRISIUM CP</v>
      </c>
      <c r="B83" s="19">
        <f>DETAIL!B85</f>
        <v>30.1</v>
      </c>
      <c r="C83" s="39">
        <f>DETAIL!J85</f>
        <v>10</v>
      </c>
      <c r="D83" s="26">
        <f>DETAIL!C85</f>
        <v>0.25</v>
      </c>
      <c r="E83" s="26">
        <f>DETAIL!D85</f>
        <v>0</v>
      </c>
      <c r="F83" s="27">
        <f t="shared" si="2"/>
        <v>149.15302500000001</v>
      </c>
      <c r="G83" s="28">
        <f t="shared" si="3"/>
        <v>10</v>
      </c>
    </row>
    <row r="84" spans="1:7" x14ac:dyDescent="0.25">
      <c r="A84" s="33" t="str">
        <f>DETAIL!A86</f>
        <v>TRISIUM SP</v>
      </c>
      <c r="B84" s="19">
        <f>DETAIL!B86</f>
        <v>29.5</v>
      </c>
      <c r="C84" s="39">
        <f>DETAIL!J86</f>
        <v>90</v>
      </c>
      <c r="D84" s="26">
        <f>DETAIL!C86</f>
        <v>0.23</v>
      </c>
      <c r="E84" s="26">
        <f>DETAIL!D86</f>
        <v>0</v>
      </c>
      <c r="F84" s="27">
        <f t="shared" si="2"/>
        <v>1350.7020449999998</v>
      </c>
      <c r="G84" s="28">
        <f t="shared" si="3"/>
        <v>90</v>
      </c>
    </row>
    <row r="85" spans="1:7" x14ac:dyDescent="0.25">
      <c r="A85" s="33" t="str">
        <f>DETAIL!A87</f>
        <v>UMAX LP 0,4 BT/10</v>
      </c>
      <c r="B85" s="19">
        <f>DETAIL!B87</f>
        <v>70</v>
      </c>
      <c r="C85" s="39">
        <f>DETAIL!J87</f>
        <v>0</v>
      </c>
      <c r="D85" s="26">
        <f>DETAIL!C87</f>
        <v>0.15</v>
      </c>
      <c r="E85" s="26">
        <f>DETAIL!D87</f>
        <v>0</v>
      </c>
      <c r="F85" s="27">
        <f t="shared" si="2"/>
        <v>0</v>
      </c>
      <c r="G85" s="28">
        <f t="shared" si="3"/>
        <v>0</v>
      </c>
    </row>
    <row r="86" spans="1:7" x14ac:dyDescent="0.25">
      <c r="A86" s="33" t="str">
        <f>DETAIL!A88</f>
        <v>UMAX LP 0,4 BT/30</v>
      </c>
      <c r="B86" s="19">
        <f>DETAIL!B88</f>
        <v>121.4</v>
      </c>
      <c r="C86" s="39">
        <f>DETAIL!J88</f>
        <v>5</v>
      </c>
      <c r="D86" s="26">
        <f>DETAIL!C88</f>
        <v>0.15</v>
      </c>
      <c r="E86" s="26">
        <f>DETAIL!D88</f>
        <v>0</v>
      </c>
      <c r="F86" s="27">
        <f t="shared" si="2"/>
        <v>340.88816499999996</v>
      </c>
      <c r="G86" s="28">
        <f t="shared" si="3"/>
        <v>5</v>
      </c>
    </row>
    <row r="87" spans="1:7" x14ac:dyDescent="0.25">
      <c r="A87" s="33" t="str">
        <f>DETAIL!A89</f>
        <v>UROCTAL BT14</v>
      </c>
      <c r="B87" s="19">
        <f>DETAIL!B89</f>
        <v>70</v>
      </c>
      <c r="C87" s="39">
        <f>DETAIL!J89</f>
        <v>5</v>
      </c>
      <c r="D87" s="26">
        <f>DETAIL!C89</f>
        <v>0.15</v>
      </c>
      <c r="E87" s="26">
        <f>DETAIL!D89</f>
        <v>0</v>
      </c>
      <c r="F87" s="27">
        <f t="shared" si="2"/>
        <v>196.55824999999999</v>
      </c>
      <c r="G87" s="28">
        <f t="shared" si="3"/>
        <v>5</v>
      </c>
    </row>
    <row r="88" spans="1:7" x14ac:dyDescent="0.25">
      <c r="A88" s="33" t="str">
        <f>DETAIL!A90</f>
        <v>UROCTAL BT20</v>
      </c>
      <c r="B88" s="19">
        <f>DETAIL!B90</f>
        <v>99</v>
      </c>
      <c r="C88" s="39">
        <f>DETAIL!J90</f>
        <v>0</v>
      </c>
      <c r="D88" s="26">
        <f>DETAIL!C90</f>
        <v>0.15</v>
      </c>
      <c r="E88" s="26">
        <f>DETAIL!D90</f>
        <v>0</v>
      </c>
      <c r="F88" s="27">
        <f t="shared" si="2"/>
        <v>0</v>
      </c>
      <c r="G88" s="28">
        <f t="shared" si="3"/>
        <v>0</v>
      </c>
    </row>
    <row r="89" spans="1:7" x14ac:dyDescent="0.25">
      <c r="A89" s="33" t="str">
        <f>DETAIL!A91</f>
        <v>VASCOR LM 35 BT60</v>
      </c>
      <c r="B89" s="19">
        <f>DETAIL!B91</f>
        <v>103</v>
      </c>
      <c r="C89" s="39">
        <f>DETAIL!J91</f>
        <v>5</v>
      </c>
      <c r="D89" s="26">
        <f>DETAIL!C91</f>
        <v>0.15</v>
      </c>
      <c r="E89" s="26">
        <f>DETAIL!D91</f>
        <v>0</v>
      </c>
      <c r="F89" s="27">
        <f t="shared" si="2"/>
        <v>289.22142499999995</v>
      </c>
      <c r="G89" s="28">
        <f t="shared" si="3"/>
        <v>5</v>
      </c>
    </row>
    <row r="90" spans="1:7" x14ac:dyDescent="0.25">
      <c r="A90" s="33" t="str">
        <f>DETAIL!A92</f>
        <v>VASELINE PDE</v>
      </c>
      <c r="B90" s="19">
        <f>DETAIL!B92</f>
        <v>13.5</v>
      </c>
      <c r="C90" s="39">
        <f>DETAIL!J92</f>
        <v>50</v>
      </c>
      <c r="D90" s="26">
        <f>DETAIL!C92</f>
        <v>0.15</v>
      </c>
      <c r="E90" s="26">
        <f>DETAIL!D92</f>
        <v>0</v>
      </c>
      <c r="F90" s="27">
        <f t="shared" si="2"/>
        <v>379.07662499999998</v>
      </c>
      <c r="G90" s="28">
        <f t="shared" si="3"/>
        <v>50</v>
      </c>
    </row>
    <row r="91" spans="1:7" x14ac:dyDescent="0.25">
      <c r="A91" s="33" t="str">
        <f>DETAIL!A93</f>
        <v>VISCERALGINE CP</v>
      </c>
      <c r="B91" s="19">
        <f>DETAIL!B93</f>
        <v>28.7</v>
      </c>
      <c r="C91" s="39">
        <f>DETAIL!J93</f>
        <v>10</v>
      </c>
      <c r="D91" s="26">
        <f>DETAIL!C93</f>
        <v>0.15</v>
      </c>
      <c r="E91" s="26">
        <f>DETAIL!D93</f>
        <v>0</v>
      </c>
      <c r="F91" s="27">
        <f t="shared" si="2"/>
        <v>161.17776499999997</v>
      </c>
      <c r="G91" s="28">
        <f t="shared" si="3"/>
        <v>10</v>
      </c>
    </row>
    <row r="92" spans="1:7" x14ac:dyDescent="0.25">
      <c r="A92" s="33" t="str">
        <f>DETAIL!A94</f>
        <v>VISCERALGINE SP</v>
      </c>
      <c r="B92" s="19">
        <f>DETAIL!B94</f>
        <v>16.600000000000001</v>
      </c>
      <c r="C92" s="39">
        <f>DETAIL!J94</f>
        <v>5</v>
      </c>
      <c r="D92" s="26">
        <f>DETAIL!C94</f>
        <v>0.15</v>
      </c>
      <c r="E92" s="26">
        <f>DETAIL!D94</f>
        <v>0</v>
      </c>
      <c r="F92" s="27">
        <f t="shared" si="2"/>
        <v>46.612384999999996</v>
      </c>
      <c r="G92" s="28">
        <f t="shared" si="3"/>
        <v>5</v>
      </c>
    </row>
    <row r="93" spans="1:7" x14ac:dyDescent="0.25">
      <c r="A93" s="33" t="str">
        <f>DETAIL!A95</f>
        <v>VISCERALGINE SUPP</v>
      </c>
      <c r="B93" s="19">
        <f>DETAIL!B95</f>
        <v>17.3</v>
      </c>
      <c r="C93" s="39">
        <f>DETAIL!J95</f>
        <v>0</v>
      </c>
      <c r="D93" s="26">
        <f>DETAIL!C95</f>
        <v>0.15</v>
      </c>
      <c r="E93" s="26">
        <f>DETAIL!D95</f>
        <v>0</v>
      </c>
      <c r="F93" s="27">
        <f t="shared" si="2"/>
        <v>0</v>
      </c>
      <c r="G93" s="28">
        <f t="shared" si="3"/>
        <v>0</v>
      </c>
    </row>
    <row r="94" spans="1:7" x14ac:dyDescent="0.25">
      <c r="A94" s="33" t="str">
        <f>DETAIL!A96</f>
        <v>VOGALENE GTTES</v>
      </c>
      <c r="B94" s="19">
        <f>DETAIL!B96</f>
        <v>17.600000000000001</v>
      </c>
      <c r="C94" s="39">
        <f>DETAIL!J96</f>
        <v>20</v>
      </c>
      <c r="D94" s="26">
        <f>DETAIL!C96</f>
        <v>0.2</v>
      </c>
      <c r="E94" s="26">
        <f>DETAIL!D96</f>
        <v>0</v>
      </c>
      <c r="F94" s="27">
        <f t="shared" si="2"/>
        <v>186.05312000000001</v>
      </c>
      <c r="G94" s="28">
        <f t="shared" si="3"/>
        <v>20</v>
      </c>
    </row>
    <row r="95" spans="1:7" x14ac:dyDescent="0.25">
      <c r="A95" s="33" t="str">
        <f>DETAIL!A97</f>
        <v>VOGALENE INJ</v>
      </c>
      <c r="B95" s="19">
        <f>DETAIL!B97</f>
        <v>15.6</v>
      </c>
      <c r="C95" s="39">
        <f>DETAIL!J97</f>
        <v>0</v>
      </c>
      <c r="D95" s="26">
        <f>DETAIL!C97</f>
        <v>0.2</v>
      </c>
      <c r="E95" s="26">
        <f>DETAIL!D97</f>
        <v>0</v>
      </c>
      <c r="F95" s="27">
        <f t="shared" si="2"/>
        <v>0</v>
      </c>
      <c r="G95" s="28">
        <f t="shared" si="3"/>
        <v>0</v>
      </c>
    </row>
    <row r="96" spans="1:7" x14ac:dyDescent="0.25">
      <c r="A96" s="33" t="str">
        <f>DETAIL!A98</f>
        <v>VOGALENE SUPPO</v>
      </c>
      <c r="B96" s="19">
        <f>DETAIL!B98</f>
        <v>11.3</v>
      </c>
      <c r="C96" s="39">
        <f>DETAIL!J98</f>
        <v>0</v>
      </c>
      <c r="D96" s="26">
        <f>DETAIL!C98</f>
        <v>0.2</v>
      </c>
      <c r="E96" s="26">
        <f>DETAIL!D98</f>
        <v>0</v>
      </c>
      <c r="F96" s="27">
        <f t="shared" si="2"/>
        <v>0</v>
      </c>
      <c r="G96" s="28">
        <f t="shared" ref="G96:G101" si="4">C96*(1+E96)</f>
        <v>0</v>
      </c>
    </row>
    <row r="97" spans="1:7" x14ac:dyDescent="0.25">
      <c r="A97" s="33" t="str">
        <f>DETAIL!A99</f>
        <v>VOGALENE SP</v>
      </c>
      <c r="B97" s="19">
        <f>DETAIL!B99</f>
        <v>28.1</v>
      </c>
      <c r="C97" s="39">
        <f>DETAIL!J99</f>
        <v>105</v>
      </c>
      <c r="D97" s="26">
        <f>DETAIL!C99</f>
        <v>0.2</v>
      </c>
      <c r="E97" s="26">
        <f>DETAIL!D99</f>
        <v>0</v>
      </c>
      <c r="F97" s="27">
        <f t="shared" si="2"/>
        <v>1559.5162799999998</v>
      </c>
      <c r="G97" s="28">
        <f t="shared" si="4"/>
        <v>105</v>
      </c>
    </row>
    <row r="98" spans="1:7" x14ac:dyDescent="0.25">
      <c r="A98" s="33" t="str">
        <f>DETAIL!A100</f>
        <v>XYTENOL BT14</v>
      </c>
      <c r="B98" s="19">
        <f>DETAIL!B100</f>
        <v>34.700000000000003</v>
      </c>
      <c r="C98" s="39">
        <f>DETAIL!J100</f>
        <v>10</v>
      </c>
      <c r="D98" s="26">
        <f>DETAIL!C100</f>
        <v>0.15</v>
      </c>
      <c r="E98" s="26">
        <f>DETAIL!D100</f>
        <v>0</v>
      </c>
      <c r="F98" s="27">
        <f t="shared" si="2"/>
        <v>194.87346499999998</v>
      </c>
      <c r="G98" s="28">
        <f t="shared" si="4"/>
        <v>10</v>
      </c>
    </row>
    <row r="99" spans="1:7" x14ac:dyDescent="0.25">
      <c r="A99" s="33" t="str">
        <f>DETAIL!A101</f>
        <v>XYTENOL BT28</v>
      </c>
      <c r="B99" s="19">
        <f>DETAIL!B101</f>
        <v>66.3</v>
      </c>
      <c r="C99" s="39">
        <f>DETAIL!J101</f>
        <v>20</v>
      </c>
      <c r="D99" s="26">
        <f>DETAIL!C101</f>
        <v>0.15</v>
      </c>
      <c r="E99" s="26">
        <f>DETAIL!D101</f>
        <v>0</v>
      </c>
      <c r="F99" s="27">
        <f t="shared" si="2"/>
        <v>744.67496999999992</v>
      </c>
      <c r="G99" s="28">
        <f t="shared" si="4"/>
        <v>20</v>
      </c>
    </row>
    <row r="100" spans="1:7" x14ac:dyDescent="0.25">
      <c r="A100" s="33" t="str">
        <f>DETAIL!A102</f>
        <v>XYTENOL BT56</v>
      </c>
      <c r="B100" s="19">
        <f>DETAIL!B102</f>
        <v>122.4</v>
      </c>
      <c r="C100" s="39">
        <f>DETAIL!J102</f>
        <v>0</v>
      </c>
      <c r="D100" s="26">
        <f>DETAIL!C102</f>
        <v>0.15</v>
      </c>
      <c r="E100" s="26">
        <f>DETAIL!D102</f>
        <v>0</v>
      </c>
      <c r="F100" s="27">
        <f t="shared" si="2"/>
        <v>0</v>
      </c>
      <c r="G100" s="28">
        <f t="shared" si="4"/>
        <v>0</v>
      </c>
    </row>
    <row r="101" spans="1:7" x14ac:dyDescent="0.25">
      <c r="A101" s="33" t="str">
        <f>DETAIL!A103</f>
        <v>ZUCAM SACHET</v>
      </c>
      <c r="B101" s="19">
        <f>DETAIL!B103</f>
        <v>20</v>
      </c>
      <c r="C101" s="39">
        <f>DETAIL!J103</f>
        <v>75</v>
      </c>
      <c r="D101" s="26">
        <f>DETAIL!C103</f>
        <v>0.2</v>
      </c>
      <c r="E101" s="26">
        <f>DETAIL!D103</f>
        <v>0</v>
      </c>
      <c r="F101" s="27">
        <f t="shared" si="2"/>
        <v>792.84</v>
      </c>
      <c r="G101" s="28">
        <f t="shared" si="4"/>
        <v>75</v>
      </c>
    </row>
  </sheetData>
  <sheetProtection password="C65C" sheet="1" objects="1" scenarios="1"/>
  <mergeCells count="3">
    <mergeCell ref="E2:F2"/>
    <mergeCell ref="C1:D1"/>
    <mergeCell ref="E1:F1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showZeros="0" workbookViewId="0"/>
  </sheetViews>
  <sheetFormatPr baseColWidth="10" defaultRowHeight="15" x14ac:dyDescent="0.25"/>
  <cols>
    <col min="1" max="6" width="20.7109375" customWidth="1"/>
  </cols>
  <sheetData>
    <row r="1" spans="1:6" ht="24.95" customHeight="1" x14ac:dyDescent="0.3">
      <c r="A1" s="30" t="s">
        <v>115</v>
      </c>
      <c r="B1" s="31" t="s">
        <v>12</v>
      </c>
      <c r="C1" s="31" t="s">
        <v>10</v>
      </c>
      <c r="D1" s="31" t="s">
        <v>11</v>
      </c>
      <c r="E1" s="31" t="s">
        <v>131</v>
      </c>
      <c r="F1" s="31" t="s">
        <v>132</v>
      </c>
    </row>
    <row r="2" spans="1:6" ht="24.95" customHeight="1" x14ac:dyDescent="0.3">
      <c r="A2" s="30" t="s">
        <v>117</v>
      </c>
      <c r="B2" s="32">
        <v>0</v>
      </c>
      <c r="C2" s="32">
        <f>DETAIL!P1</f>
        <v>87038.567781829974</v>
      </c>
      <c r="D2" s="32">
        <v>0</v>
      </c>
      <c r="E2" s="32">
        <v>0</v>
      </c>
      <c r="F2" s="32">
        <v>0</v>
      </c>
    </row>
    <row r="3" spans="1:6" ht="24.95" customHeight="1" x14ac:dyDescent="0.3">
      <c r="A3" s="30" t="s">
        <v>116</v>
      </c>
      <c r="B3" s="32">
        <f>DETAIL!K1</f>
        <v>19960.831142629988</v>
      </c>
      <c r="C3" s="32">
        <f>DETAIL!L1</f>
        <v>22363.894495879991</v>
      </c>
      <c r="D3" s="32">
        <f>DETAIL!M1</f>
        <v>18071.968796279998</v>
      </c>
      <c r="E3" s="32">
        <f>DETAIL!N1</f>
        <v>21100.723770770001</v>
      </c>
      <c r="F3" s="32">
        <f>DETAIL!O1</f>
        <v>5541.1495762699988</v>
      </c>
    </row>
  </sheetData>
  <sheetProtection password="C65C" sheet="1" objects="1" scenarios="1"/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showZeros="0" workbookViewId="0"/>
  </sheetViews>
  <sheetFormatPr baseColWidth="10" defaultRowHeight="11.25" customHeight="1" x14ac:dyDescent="0.25"/>
  <cols>
    <col min="1" max="1" width="25.140625" style="84" bestFit="1" customWidth="1"/>
    <col min="2" max="2" width="6.5703125" style="84" bestFit="1" customWidth="1"/>
    <col min="3" max="3" width="6" style="84" bestFit="1" customWidth="1"/>
    <col min="4" max="4" width="5.85546875" style="84" bestFit="1" customWidth="1"/>
    <col min="5" max="5" width="6.7109375" style="66" bestFit="1" customWidth="1"/>
    <col min="6" max="6" width="7" style="66" bestFit="1" customWidth="1"/>
    <col min="7" max="7" width="6.42578125" style="66" bestFit="1" customWidth="1"/>
    <col min="8" max="9" width="6.42578125" style="66" customWidth="1"/>
    <col min="10" max="10" width="8.7109375" style="66" bestFit="1" customWidth="1"/>
    <col min="11" max="13" width="8.42578125" style="66" bestFit="1" customWidth="1"/>
    <col min="14" max="15" width="8.42578125" style="66" customWidth="1"/>
    <col min="16" max="16" width="9.5703125" style="66" bestFit="1" customWidth="1"/>
    <col min="17" max="17" width="7" style="66" bestFit="1" customWidth="1"/>
    <col min="18" max="18" width="6.42578125" style="66" bestFit="1" customWidth="1"/>
    <col min="19" max="19" width="6.7109375" style="66" bestFit="1" customWidth="1"/>
    <col min="20" max="21" width="6.7109375" style="66" customWidth="1"/>
    <col min="22" max="22" width="8.7109375" style="66" bestFit="1" customWidth="1"/>
    <col min="23" max="16384" width="11.42578125" style="66"/>
  </cols>
  <sheetData>
    <row r="1" spans="1:22" ht="11.25" customHeight="1" x14ac:dyDescent="0.2">
      <c r="A1" s="64" t="s">
        <v>119</v>
      </c>
      <c r="B1" s="135" t="s">
        <v>21</v>
      </c>
      <c r="C1" s="136"/>
      <c r="D1" s="137"/>
      <c r="E1" s="127" t="s">
        <v>20</v>
      </c>
      <c r="F1" s="131"/>
      <c r="G1" s="131"/>
      <c r="H1" s="131"/>
      <c r="I1" s="131"/>
      <c r="J1" s="128"/>
      <c r="K1" s="65">
        <f t="shared" ref="K1:P1" si="0">K4*(1-$D$3)</f>
        <v>19960.831142629988</v>
      </c>
      <c r="L1" s="65">
        <f t="shared" si="0"/>
        <v>22363.894495879991</v>
      </c>
      <c r="M1" s="65">
        <f t="shared" si="0"/>
        <v>18071.968796279998</v>
      </c>
      <c r="N1" s="65">
        <f t="shared" si="0"/>
        <v>21100.723770770001</v>
      </c>
      <c r="O1" s="65">
        <f t="shared" si="0"/>
        <v>5541.1495762699988</v>
      </c>
      <c r="P1" s="62">
        <f t="shared" si="0"/>
        <v>87038.567781829974</v>
      </c>
      <c r="Q1" s="141" t="s">
        <v>15</v>
      </c>
      <c r="R1" s="141"/>
      <c r="S1" s="141"/>
      <c r="T1" s="142" t="s">
        <v>10</v>
      </c>
      <c r="U1" s="143"/>
      <c r="V1" s="144"/>
    </row>
    <row r="2" spans="1:22" ht="11.25" customHeight="1" x14ac:dyDescent="0.2">
      <c r="A2" s="67"/>
      <c r="B2" s="138"/>
      <c r="C2" s="139"/>
      <c r="D2" s="140"/>
      <c r="E2" s="145" t="s">
        <v>0</v>
      </c>
      <c r="F2" s="145"/>
      <c r="G2" s="145"/>
      <c r="H2" s="145"/>
      <c r="I2" s="145"/>
      <c r="J2" s="130"/>
      <c r="K2" s="146" t="s">
        <v>133</v>
      </c>
      <c r="L2" s="146"/>
      <c r="M2" s="146"/>
      <c r="N2" s="146"/>
      <c r="O2" s="146"/>
      <c r="P2" s="146"/>
      <c r="Q2" s="146" t="s">
        <v>1</v>
      </c>
      <c r="R2" s="146"/>
      <c r="S2" s="146"/>
      <c r="T2" s="146"/>
      <c r="U2" s="146"/>
      <c r="V2" s="146"/>
    </row>
    <row r="3" spans="1:22" ht="11.25" customHeight="1" x14ac:dyDescent="0.2">
      <c r="A3" s="67"/>
      <c r="B3" s="129" t="s">
        <v>22</v>
      </c>
      <c r="C3" s="130"/>
      <c r="D3" s="68">
        <v>0.02</v>
      </c>
      <c r="E3" s="132" t="s">
        <v>2</v>
      </c>
      <c r="F3" s="133"/>
      <c r="G3" s="133"/>
      <c r="H3" s="133"/>
      <c r="I3" s="134"/>
      <c r="J3" s="69" t="s">
        <v>3</v>
      </c>
      <c r="K3" s="132" t="s">
        <v>2</v>
      </c>
      <c r="L3" s="133"/>
      <c r="M3" s="133"/>
      <c r="N3" s="133"/>
      <c r="O3" s="134"/>
      <c r="P3" s="69" t="s">
        <v>4</v>
      </c>
      <c r="Q3" s="132" t="s">
        <v>2</v>
      </c>
      <c r="R3" s="133"/>
      <c r="S3" s="133"/>
      <c r="T3" s="133"/>
      <c r="U3" s="134"/>
      <c r="V3" s="69" t="s">
        <v>3</v>
      </c>
    </row>
    <row r="4" spans="1:22" ht="11.25" customHeight="1" x14ac:dyDescent="0.2">
      <c r="A4" s="70"/>
      <c r="B4" s="71"/>
      <c r="C4" s="127" t="s">
        <v>5</v>
      </c>
      <c r="D4" s="128"/>
      <c r="E4" s="72">
        <f>SUM(E6:E240)</f>
        <v>1080</v>
      </c>
      <c r="F4" s="72">
        <f>SUM(F6:F240)</f>
        <v>1165</v>
      </c>
      <c r="G4" s="72">
        <f>SUM(G6:G240)</f>
        <v>1055</v>
      </c>
      <c r="H4" s="72">
        <f>SUM(H6:H240)</f>
        <v>1030</v>
      </c>
      <c r="I4" s="72">
        <f>SUM(I6:I240)</f>
        <v>315</v>
      </c>
      <c r="J4" s="61">
        <f>SUM(E4:I4)</f>
        <v>4645</v>
      </c>
      <c r="K4" s="65">
        <f>SUM(K6:K240)</f>
        <v>20368.195043499989</v>
      </c>
      <c r="L4" s="65">
        <f>SUM(L6:L240)</f>
        <v>22820.300505999992</v>
      </c>
      <c r="M4" s="65">
        <f>SUM(M6:M240)</f>
        <v>18440.784485999997</v>
      </c>
      <c r="N4" s="65">
        <f>SUM(N6:N240)</f>
        <v>21531.350786499999</v>
      </c>
      <c r="O4" s="65">
        <f>SUM(O6:O240)</f>
        <v>5654.2342614999989</v>
      </c>
      <c r="P4" s="62">
        <f>SUM(K4:O4)</f>
        <v>88814.865083499972</v>
      </c>
      <c r="Q4" s="73">
        <f>SUM(Q6:Q240)</f>
        <v>1080</v>
      </c>
      <c r="R4" s="73">
        <f>SUM(R6:R240)</f>
        <v>1165</v>
      </c>
      <c r="S4" s="73">
        <f>SUM(S6:S240)</f>
        <v>1055</v>
      </c>
      <c r="T4" s="73">
        <f>SUM(T6:T240)</f>
        <v>1030</v>
      </c>
      <c r="U4" s="73">
        <f>SUM(U6:U240)</f>
        <v>315</v>
      </c>
      <c r="V4" s="63">
        <f>SUM(Q4:U4)</f>
        <v>4645</v>
      </c>
    </row>
    <row r="5" spans="1:22" ht="11.25" customHeight="1" x14ac:dyDescent="0.2">
      <c r="A5" s="74" t="s">
        <v>6</v>
      </c>
      <c r="B5" s="75" t="s">
        <v>7</v>
      </c>
      <c r="C5" s="76" t="s">
        <v>8</v>
      </c>
      <c r="D5" s="76" t="s">
        <v>9</v>
      </c>
      <c r="E5" s="77" t="s">
        <v>120</v>
      </c>
      <c r="F5" s="77" t="s">
        <v>121</v>
      </c>
      <c r="G5" s="77" t="s">
        <v>122</v>
      </c>
      <c r="H5" s="77" t="s">
        <v>123</v>
      </c>
      <c r="I5" s="77" t="s">
        <v>124</v>
      </c>
      <c r="J5" s="69" t="s">
        <v>13</v>
      </c>
      <c r="K5" s="77" t="s">
        <v>120</v>
      </c>
      <c r="L5" s="77" t="s">
        <v>121</v>
      </c>
      <c r="M5" s="77" t="s">
        <v>122</v>
      </c>
      <c r="N5" s="77" t="s">
        <v>123</v>
      </c>
      <c r="O5" s="77" t="s">
        <v>124</v>
      </c>
      <c r="P5" s="69" t="s">
        <v>13</v>
      </c>
      <c r="Q5" s="77" t="s">
        <v>120</v>
      </c>
      <c r="R5" s="77" t="s">
        <v>121</v>
      </c>
      <c r="S5" s="77" t="s">
        <v>122</v>
      </c>
      <c r="T5" s="77" t="s">
        <v>123</v>
      </c>
      <c r="U5" s="77" t="s">
        <v>124</v>
      </c>
      <c r="V5" s="69" t="s">
        <v>13</v>
      </c>
    </row>
    <row r="6" spans="1:22" ht="11.25" customHeight="1" x14ac:dyDescent="0.2">
      <c r="A6" s="19" t="s">
        <v>24</v>
      </c>
      <c r="B6" s="59">
        <v>44</v>
      </c>
      <c r="C6" s="11">
        <v>0.15</v>
      </c>
      <c r="D6" s="11">
        <v>0</v>
      </c>
      <c r="E6" s="12"/>
      <c r="F6" s="12"/>
      <c r="G6" s="60">
        <v>5</v>
      </c>
      <c r="H6" s="12">
        <v>10</v>
      </c>
      <c r="I6" s="41"/>
      <c r="J6" s="61">
        <f>SUM(E6:I6)</f>
        <v>15</v>
      </c>
      <c r="K6" s="13">
        <f>(E6*$B6*0.6607)*(1-$C6)</f>
        <v>0</v>
      </c>
      <c r="L6" s="13">
        <f>(F6*$B6*0.6607)*(1-$C6)</f>
        <v>0</v>
      </c>
      <c r="M6" s="13">
        <f>(G6*$B6*0.6607)*(1-$C6)</f>
        <v>123.55089999999998</v>
      </c>
      <c r="N6" s="13">
        <f>(H6*$B6*0.6607)*(1-$C6)</f>
        <v>247.10179999999997</v>
      </c>
      <c r="O6" s="13">
        <f>(I6*$B6*0.6607)*(1-$C6)</f>
        <v>0</v>
      </c>
      <c r="P6" s="62">
        <f>SUM(K6:O6)</f>
        <v>370.65269999999998</v>
      </c>
      <c r="Q6" s="37">
        <f>E6*(1+$D6)</f>
        <v>0</v>
      </c>
      <c r="R6" s="37">
        <f>F6*(1+$D6)</f>
        <v>0</v>
      </c>
      <c r="S6" s="37">
        <f>G6*(1+$D6)</f>
        <v>5</v>
      </c>
      <c r="T6" s="37">
        <f>H6*(1+$D6)</f>
        <v>10</v>
      </c>
      <c r="U6" s="37">
        <f>I6*(1+$D6)</f>
        <v>0</v>
      </c>
      <c r="V6" s="63">
        <f>SUM(Q6:U6)</f>
        <v>15</v>
      </c>
    </row>
    <row r="7" spans="1:22" ht="11.25" customHeight="1" x14ac:dyDescent="0.2">
      <c r="A7" s="19" t="s">
        <v>23</v>
      </c>
      <c r="B7" s="59">
        <v>23</v>
      </c>
      <c r="C7" s="11">
        <v>0.15</v>
      </c>
      <c r="D7" s="11">
        <v>0</v>
      </c>
      <c r="E7" s="12"/>
      <c r="F7" s="12"/>
      <c r="G7" s="60">
        <v>5</v>
      </c>
      <c r="H7" s="12">
        <v>10</v>
      </c>
      <c r="I7" s="41"/>
      <c r="J7" s="61">
        <f t="shared" ref="J7:J72" si="1">SUM(E7:I7)</f>
        <v>15</v>
      </c>
      <c r="K7" s="13">
        <f t="shared" ref="K7:O57" si="2">(E7*$B7*0.6607)*(1-$C7)</f>
        <v>0</v>
      </c>
      <c r="L7" s="13">
        <f t="shared" si="2"/>
        <v>0</v>
      </c>
      <c r="M7" s="13">
        <f t="shared" si="2"/>
        <v>64.583424999999991</v>
      </c>
      <c r="N7" s="13">
        <f t="shared" si="2"/>
        <v>129.16684999999998</v>
      </c>
      <c r="O7" s="13">
        <f t="shared" si="2"/>
        <v>0</v>
      </c>
      <c r="P7" s="62">
        <f t="shared" ref="P7:P72" si="3">SUM(K7:O7)</f>
        <v>193.75027499999999</v>
      </c>
      <c r="Q7" s="37">
        <f t="shared" ref="Q7:U57" si="4">E7*(1+$D7)</f>
        <v>0</v>
      </c>
      <c r="R7" s="37">
        <f t="shared" si="4"/>
        <v>0</v>
      </c>
      <c r="S7" s="37">
        <f t="shared" si="4"/>
        <v>5</v>
      </c>
      <c r="T7" s="37">
        <f t="shared" si="4"/>
        <v>10</v>
      </c>
      <c r="U7" s="37">
        <f t="shared" si="4"/>
        <v>0</v>
      </c>
      <c r="V7" s="63">
        <f t="shared" ref="V7:V72" si="5">SUM(Q7:U7)</f>
        <v>15</v>
      </c>
    </row>
    <row r="8" spans="1:22" ht="11.25" customHeight="1" x14ac:dyDescent="0.2">
      <c r="A8" s="19" t="s">
        <v>25</v>
      </c>
      <c r="B8" s="59">
        <v>84</v>
      </c>
      <c r="C8" s="11">
        <v>0.15</v>
      </c>
      <c r="D8" s="11">
        <v>0</v>
      </c>
      <c r="E8" s="12"/>
      <c r="F8" s="12"/>
      <c r="G8" s="60"/>
      <c r="H8" s="12"/>
      <c r="I8" s="41"/>
      <c r="J8" s="61">
        <f t="shared" si="1"/>
        <v>0</v>
      </c>
      <c r="K8" s="13">
        <f t="shared" si="2"/>
        <v>0</v>
      </c>
      <c r="L8" s="13">
        <f t="shared" si="2"/>
        <v>0</v>
      </c>
      <c r="M8" s="13">
        <f t="shared" si="2"/>
        <v>0</v>
      </c>
      <c r="N8" s="13">
        <f t="shared" si="2"/>
        <v>0</v>
      </c>
      <c r="O8" s="13">
        <f t="shared" si="2"/>
        <v>0</v>
      </c>
      <c r="P8" s="62">
        <f t="shared" si="3"/>
        <v>0</v>
      </c>
      <c r="Q8" s="37">
        <f t="shared" si="4"/>
        <v>0</v>
      </c>
      <c r="R8" s="37">
        <f t="shared" si="4"/>
        <v>0</v>
      </c>
      <c r="S8" s="37">
        <f t="shared" si="4"/>
        <v>0</v>
      </c>
      <c r="T8" s="37">
        <f t="shared" si="4"/>
        <v>0</v>
      </c>
      <c r="U8" s="37">
        <f t="shared" si="4"/>
        <v>0</v>
      </c>
      <c r="V8" s="63">
        <f t="shared" si="5"/>
        <v>0</v>
      </c>
    </row>
    <row r="9" spans="1:22" ht="11.25" customHeight="1" x14ac:dyDescent="0.2">
      <c r="A9" s="19" t="s">
        <v>26</v>
      </c>
      <c r="B9" s="59">
        <v>54.8</v>
      </c>
      <c r="C9" s="11">
        <v>0.15</v>
      </c>
      <c r="D9" s="11">
        <v>0</v>
      </c>
      <c r="E9" s="12"/>
      <c r="F9" s="12"/>
      <c r="G9" s="60"/>
      <c r="H9" s="12"/>
      <c r="I9" s="41"/>
      <c r="J9" s="61">
        <f t="shared" si="1"/>
        <v>0</v>
      </c>
      <c r="K9" s="13">
        <f t="shared" si="2"/>
        <v>0</v>
      </c>
      <c r="L9" s="13">
        <f t="shared" si="2"/>
        <v>0</v>
      </c>
      <c r="M9" s="13">
        <f t="shared" si="2"/>
        <v>0</v>
      </c>
      <c r="N9" s="13">
        <f t="shared" si="2"/>
        <v>0</v>
      </c>
      <c r="O9" s="13">
        <f t="shared" si="2"/>
        <v>0</v>
      </c>
      <c r="P9" s="62">
        <f t="shared" si="3"/>
        <v>0</v>
      </c>
      <c r="Q9" s="37">
        <f t="shared" si="4"/>
        <v>0</v>
      </c>
      <c r="R9" s="37">
        <f t="shared" si="4"/>
        <v>0</v>
      </c>
      <c r="S9" s="37">
        <f t="shared" si="4"/>
        <v>0</v>
      </c>
      <c r="T9" s="37">
        <f t="shared" si="4"/>
        <v>0</v>
      </c>
      <c r="U9" s="37">
        <f t="shared" si="4"/>
        <v>0</v>
      </c>
      <c r="V9" s="63">
        <f t="shared" si="5"/>
        <v>0</v>
      </c>
    </row>
    <row r="10" spans="1:22" ht="11.25" customHeight="1" x14ac:dyDescent="0.2">
      <c r="A10" s="19" t="s">
        <v>27</v>
      </c>
      <c r="B10" s="59">
        <v>98.9</v>
      </c>
      <c r="C10" s="11">
        <v>0.15</v>
      </c>
      <c r="D10" s="11">
        <v>0</v>
      </c>
      <c r="E10" s="12"/>
      <c r="F10" s="12"/>
      <c r="G10" s="60"/>
      <c r="H10" s="12">
        <v>5</v>
      </c>
      <c r="I10" s="41"/>
      <c r="J10" s="61">
        <f t="shared" si="1"/>
        <v>5</v>
      </c>
      <c r="K10" s="13">
        <f t="shared" si="2"/>
        <v>0</v>
      </c>
      <c r="L10" s="13">
        <f t="shared" si="2"/>
        <v>0</v>
      </c>
      <c r="M10" s="13">
        <f t="shared" si="2"/>
        <v>0</v>
      </c>
      <c r="N10" s="13">
        <f t="shared" si="2"/>
        <v>277.70872749999995</v>
      </c>
      <c r="O10" s="13">
        <f t="shared" si="2"/>
        <v>0</v>
      </c>
      <c r="P10" s="62">
        <f t="shared" si="3"/>
        <v>277.70872749999995</v>
      </c>
      <c r="Q10" s="37">
        <f t="shared" si="4"/>
        <v>0</v>
      </c>
      <c r="R10" s="37">
        <f t="shared" si="4"/>
        <v>0</v>
      </c>
      <c r="S10" s="37">
        <f t="shared" si="4"/>
        <v>0</v>
      </c>
      <c r="T10" s="37">
        <f t="shared" si="4"/>
        <v>5</v>
      </c>
      <c r="U10" s="37">
        <f t="shared" si="4"/>
        <v>0</v>
      </c>
      <c r="V10" s="63">
        <f t="shared" si="5"/>
        <v>5</v>
      </c>
    </row>
    <row r="11" spans="1:22" ht="11.25" customHeight="1" x14ac:dyDescent="0.2">
      <c r="A11" s="19" t="s">
        <v>28</v>
      </c>
      <c r="B11" s="59">
        <v>35</v>
      </c>
      <c r="C11" s="11">
        <v>0.15</v>
      </c>
      <c r="D11" s="11">
        <v>0</v>
      </c>
      <c r="E11" s="12">
        <v>20</v>
      </c>
      <c r="F11" s="12">
        <v>15</v>
      </c>
      <c r="G11" s="60"/>
      <c r="H11" s="12"/>
      <c r="I11" s="41"/>
      <c r="J11" s="61">
        <f t="shared" si="1"/>
        <v>35</v>
      </c>
      <c r="K11" s="13">
        <f t="shared" si="2"/>
        <v>393.11649999999997</v>
      </c>
      <c r="L11" s="13">
        <f t="shared" si="2"/>
        <v>294.83737499999995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62">
        <f t="shared" si="3"/>
        <v>687.95387499999993</v>
      </c>
      <c r="Q11" s="37">
        <f t="shared" si="4"/>
        <v>20</v>
      </c>
      <c r="R11" s="37">
        <f t="shared" si="4"/>
        <v>15</v>
      </c>
      <c r="S11" s="37">
        <f t="shared" si="4"/>
        <v>0</v>
      </c>
      <c r="T11" s="37">
        <f t="shared" si="4"/>
        <v>0</v>
      </c>
      <c r="U11" s="37">
        <f t="shared" si="4"/>
        <v>0</v>
      </c>
      <c r="V11" s="63">
        <f t="shared" si="5"/>
        <v>35</v>
      </c>
    </row>
    <row r="12" spans="1:22" ht="11.25" customHeight="1" x14ac:dyDescent="0.2">
      <c r="A12" s="19" t="s">
        <v>29</v>
      </c>
      <c r="B12" s="59">
        <v>60</v>
      </c>
      <c r="C12" s="11">
        <v>0.15</v>
      </c>
      <c r="D12" s="11">
        <v>0</v>
      </c>
      <c r="E12" s="12">
        <v>15</v>
      </c>
      <c r="F12" s="12">
        <v>40</v>
      </c>
      <c r="G12" s="60"/>
      <c r="H12" s="12">
        <v>10</v>
      </c>
      <c r="I12" s="41"/>
      <c r="J12" s="61">
        <f t="shared" si="1"/>
        <v>65</v>
      </c>
      <c r="K12" s="13">
        <f t="shared" si="2"/>
        <v>505.43549999999999</v>
      </c>
      <c r="L12" s="13">
        <f t="shared" si="2"/>
        <v>1347.8279999999997</v>
      </c>
      <c r="M12" s="13">
        <f t="shared" si="2"/>
        <v>0</v>
      </c>
      <c r="N12" s="13">
        <f t="shared" si="2"/>
        <v>336.95699999999994</v>
      </c>
      <c r="O12" s="13">
        <f t="shared" si="2"/>
        <v>0</v>
      </c>
      <c r="P12" s="62">
        <f t="shared" si="3"/>
        <v>2190.2204999999999</v>
      </c>
      <c r="Q12" s="37">
        <f t="shared" si="4"/>
        <v>15</v>
      </c>
      <c r="R12" s="37">
        <f t="shared" si="4"/>
        <v>40</v>
      </c>
      <c r="S12" s="37">
        <f t="shared" si="4"/>
        <v>0</v>
      </c>
      <c r="T12" s="37">
        <f t="shared" si="4"/>
        <v>10</v>
      </c>
      <c r="U12" s="37">
        <f t="shared" si="4"/>
        <v>0</v>
      </c>
      <c r="V12" s="63">
        <f t="shared" si="5"/>
        <v>65</v>
      </c>
    </row>
    <row r="13" spans="1:22" ht="11.25" customHeight="1" x14ac:dyDescent="0.2">
      <c r="A13" s="19" t="s">
        <v>30</v>
      </c>
      <c r="B13" s="59">
        <v>99</v>
      </c>
      <c r="C13" s="11">
        <v>0.15</v>
      </c>
      <c r="D13" s="11">
        <v>0</v>
      </c>
      <c r="E13" s="12"/>
      <c r="F13" s="12"/>
      <c r="G13" s="60"/>
      <c r="H13" s="12">
        <v>10</v>
      </c>
      <c r="I13" s="41"/>
      <c r="J13" s="61">
        <f t="shared" si="1"/>
        <v>10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3">
        <f t="shared" si="2"/>
        <v>555.97904999999992</v>
      </c>
      <c r="O13" s="13">
        <f t="shared" si="2"/>
        <v>0</v>
      </c>
      <c r="P13" s="62">
        <f t="shared" si="3"/>
        <v>555.97904999999992</v>
      </c>
      <c r="Q13" s="37">
        <f t="shared" si="4"/>
        <v>0</v>
      </c>
      <c r="R13" s="37">
        <f t="shared" si="4"/>
        <v>0</v>
      </c>
      <c r="S13" s="37">
        <f t="shared" si="4"/>
        <v>0</v>
      </c>
      <c r="T13" s="37">
        <f t="shared" si="4"/>
        <v>10</v>
      </c>
      <c r="U13" s="37">
        <f t="shared" si="4"/>
        <v>0</v>
      </c>
      <c r="V13" s="63">
        <f t="shared" si="5"/>
        <v>10</v>
      </c>
    </row>
    <row r="14" spans="1:22" ht="11.25" customHeight="1" x14ac:dyDescent="0.2">
      <c r="A14" s="19" t="s">
        <v>33</v>
      </c>
      <c r="B14" s="59">
        <v>14.5</v>
      </c>
      <c r="C14" s="11">
        <v>0.3</v>
      </c>
      <c r="D14" s="11">
        <v>0</v>
      </c>
      <c r="E14" s="12">
        <v>40</v>
      </c>
      <c r="F14" s="12">
        <v>40</v>
      </c>
      <c r="G14" s="60">
        <v>40</v>
      </c>
      <c r="H14" s="12">
        <v>10</v>
      </c>
      <c r="I14" s="41">
        <v>20</v>
      </c>
      <c r="J14" s="61">
        <f t="shared" si="1"/>
        <v>150</v>
      </c>
      <c r="K14" s="13">
        <f t="shared" si="2"/>
        <v>268.24419999999998</v>
      </c>
      <c r="L14" s="13">
        <f t="shared" si="2"/>
        <v>268.24419999999998</v>
      </c>
      <c r="M14" s="13">
        <f t="shared" si="2"/>
        <v>268.24419999999998</v>
      </c>
      <c r="N14" s="13">
        <f t="shared" si="2"/>
        <v>67.061049999999994</v>
      </c>
      <c r="O14" s="13">
        <f t="shared" si="2"/>
        <v>134.12209999999999</v>
      </c>
      <c r="P14" s="62">
        <f t="shared" si="3"/>
        <v>1005.9157499999999</v>
      </c>
      <c r="Q14" s="37">
        <f t="shared" si="4"/>
        <v>40</v>
      </c>
      <c r="R14" s="37">
        <f t="shared" si="4"/>
        <v>40</v>
      </c>
      <c r="S14" s="37">
        <f t="shared" si="4"/>
        <v>40</v>
      </c>
      <c r="T14" s="37">
        <f t="shared" si="4"/>
        <v>10</v>
      </c>
      <c r="U14" s="37">
        <f t="shared" si="4"/>
        <v>20</v>
      </c>
      <c r="V14" s="63">
        <f t="shared" si="5"/>
        <v>150</v>
      </c>
    </row>
    <row r="15" spans="1:22" ht="11.25" customHeight="1" x14ac:dyDescent="0.2">
      <c r="A15" s="19" t="s">
        <v>35</v>
      </c>
      <c r="B15" s="59">
        <v>10</v>
      </c>
      <c r="C15" s="11">
        <v>0.3</v>
      </c>
      <c r="D15" s="11">
        <v>0</v>
      </c>
      <c r="E15" s="12"/>
      <c r="F15" s="12"/>
      <c r="G15" s="60"/>
      <c r="H15" s="12"/>
      <c r="I15" s="41"/>
      <c r="J15" s="61">
        <f t="shared" si="1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62">
        <f t="shared" si="3"/>
        <v>0</v>
      </c>
      <c r="Q15" s="37">
        <f t="shared" si="4"/>
        <v>0</v>
      </c>
      <c r="R15" s="37">
        <f t="shared" si="4"/>
        <v>0</v>
      </c>
      <c r="S15" s="37">
        <f t="shared" si="4"/>
        <v>0</v>
      </c>
      <c r="T15" s="37">
        <f t="shared" si="4"/>
        <v>0</v>
      </c>
      <c r="U15" s="37">
        <f t="shared" si="4"/>
        <v>0</v>
      </c>
      <c r="V15" s="63">
        <f t="shared" si="5"/>
        <v>0</v>
      </c>
    </row>
    <row r="16" spans="1:22" ht="11.25" customHeight="1" x14ac:dyDescent="0.2">
      <c r="A16" s="19" t="s">
        <v>32</v>
      </c>
      <c r="B16" s="59">
        <v>14</v>
      </c>
      <c r="C16" s="11">
        <v>0.3</v>
      </c>
      <c r="D16" s="11">
        <v>0</v>
      </c>
      <c r="E16" s="12">
        <v>30</v>
      </c>
      <c r="F16" s="12"/>
      <c r="G16" s="60">
        <v>10</v>
      </c>
      <c r="H16" s="12">
        <v>10</v>
      </c>
      <c r="I16" s="41"/>
      <c r="J16" s="61">
        <f t="shared" si="1"/>
        <v>50</v>
      </c>
      <c r="K16" s="13">
        <f t="shared" si="2"/>
        <v>194.24579999999997</v>
      </c>
      <c r="L16" s="13">
        <f t="shared" si="2"/>
        <v>0</v>
      </c>
      <c r="M16" s="13">
        <f t="shared" si="2"/>
        <v>64.748599999999996</v>
      </c>
      <c r="N16" s="13">
        <f t="shared" si="2"/>
        <v>64.748599999999996</v>
      </c>
      <c r="O16" s="13">
        <f t="shared" si="2"/>
        <v>0</v>
      </c>
      <c r="P16" s="62">
        <f t="shared" si="3"/>
        <v>323.74299999999999</v>
      </c>
      <c r="Q16" s="37">
        <f t="shared" si="4"/>
        <v>30</v>
      </c>
      <c r="R16" s="37">
        <f t="shared" si="4"/>
        <v>0</v>
      </c>
      <c r="S16" s="37">
        <f t="shared" si="4"/>
        <v>10</v>
      </c>
      <c r="T16" s="37">
        <f t="shared" si="4"/>
        <v>10</v>
      </c>
      <c r="U16" s="37">
        <f t="shared" si="4"/>
        <v>0</v>
      </c>
      <c r="V16" s="63">
        <f t="shared" si="5"/>
        <v>50</v>
      </c>
    </row>
    <row r="17" spans="1:22" ht="11.25" customHeight="1" x14ac:dyDescent="0.2">
      <c r="A17" s="19" t="s">
        <v>34</v>
      </c>
      <c r="B17" s="59">
        <v>16</v>
      </c>
      <c r="C17" s="11">
        <v>0.3</v>
      </c>
      <c r="D17" s="11">
        <v>0</v>
      </c>
      <c r="E17" s="12">
        <v>5</v>
      </c>
      <c r="F17" s="12"/>
      <c r="G17" s="60">
        <v>5</v>
      </c>
      <c r="H17" s="12"/>
      <c r="I17" s="41"/>
      <c r="J17" s="61">
        <f t="shared" si="1"/>
        <v>10</v>
      </c>
      <c r="K17" s="13">
        <f t="shared" si="2"/>
        <v>36.999199999999995</v>
      </c>
      <c r="L17" s="13">
        <f t="shared" si="2"/>
        <v>0</v>
      </c>
      <c r="M17" s="13">
        <f t="shared" si="2"/>
        <v>36.999199999999995</v>
      </c>
      <c r="N17" s="13">
        <f t="shared" si="2"/>
        <v>0</v>
      </c>
      <c r="O17" s="13">
        <f t="shared" si="2"/>
        <v>0</v>
      </c>
      <c r="P17" s="62">
        <f t="shared" si="3"/>
        <v>73.99839999999999</v>
      </c>
      <c r="Q17" s="37">
        <f t="shared" si="4"/>
        <v>5</v>
      </c>
      <c r="R17" s="37">
        <f t="shared" si="4"/>
        <v>0</v>
      </c>
      <c r="S17" s="37">
        <f t="shared" si="4"/>
        <v>5</v>
      </c>
      <c r="T17" s="37">
        <f t="shared" si="4"/>
        <v>0</v>
      </c>
      <c r="U17" s="37">
        <f t="shared" si="4"/>
        <v>0</v>
      </c>
      <c r="V17" s="63">
        <f t="shared" si="5"/>
        <v>10</v>
      </c>
    </row>
    <row r="18" spans="1:22" ht="11.25" customHeight="1" x14ac:dyDescent="0.2">
      <c r="A18" s="19" t="s">
        <v>92</v>
      </c>
      <c r="B18" s="59">
        <v>35.299999999999997</v>
      </c>
      <c r="C18" s="11">
        <v>0.15</v>
      </c>
      <c r="D18" s="11">
        <v>0</v>
      </c>
      <c r="E18" s="12"/>
      <c r="F18" s="12"/>
      <c r="G18" s="60"/>
      <c r="H18" s="12"/>
      <c r="I18" s="41"/>
      <c r="J18" s="61">
        <f t="shared" si="1"/>
        <v>0</v>
      </c>
      <c r="K18" s="13">
        <f t="shared" si="2"/>
        <v>0</v>
      </c>
      <c r="L18" s="13">
        <f t="shared" si="2"/>
        <v>0</v>
      </c>
      <c r="M18" s="13">
        <f t="shared" si="2"/>
        <v>0</v>
      </c>
      <c r="N18" s="13">
        <f t="shared" si="2"/>
        <v>0</v>
      </c>
      <c r="O18" s="13">
        <f t="shared" si="2"/>
        <v>0</v>
      </c>
      <c r="P18" s="62">
        <f t="shared" si="3"/>
        <v>0</v>
      </c>
      <c r="Q18" s="37">
        <f t="shared" si="4"/>
        <v>0</v>
      </c>
      <c r="R18" s="37">
        <f t="shared" si="4"/>
        <v>0</v>
      </c>
      <c r="S18" s="37">
        <f t="shared" si="4"/>
        <v>0</v>
      </c>
      <c r="T18" s="37">
        <f t="shared" si="4"/>
        <v>0</v>
      </c>
      <c r="U18" s="37">
        <f t="shared" si="4"/>
        <v>0</v>
      </c>
      <c r="V18" s="63">
        <f t="shared" si="5"/>
        <v>0</v>
      </c>
    </row>
    <row r="19" spans="1:22" ht="11.25" customHeight="1" x14ac:dyDescent="0.2">
      <c r="A19" s="19" t="s">
        <v>93</v>
      </c>
      <c r="B19" s="59">
        <v>22.5</v>
      </c>
      <c r="C19" s="78">
        <v>0.16500000000000001</v>
      </c>
      <c r="D19" s="11">
        <v>0</v>
      </c>
      <c r="E19" s="12">
        <v>60</v>
      </c>
      <c r="F19" s="12">
        <v>80</v>
      </c>
      <c r="G19" s="60">
        <v>80</v>
      </c>
      <c r="H19" s="12">
        <v>40</v>
      </c>
      <c r="I19" s="41">
        <v>30</v>
      </c>
      <c r="J19" s="61">
        <f t="shared" si="1"/>
        <v>290</v>
      </c>
      <c r="K19" s="13">
        <f t="shared" si="2"/>
        <v>744.77407499999993</v>
      </c>
      <c r="L19" s="13">
        <f t="shared" si="2"/>
        <v>993.0320999999999</v>
      </c>
      <c r="M19" s="13">
        <f t="shared" si="2"/>
        <v>993.0320999999999</v>
      </c>
      <c r="N19" s="13">
        <f t="shared" si="2"/>
        <v>496.51604999999995</v>
      </c>
      <c r="O19" s="13">
        <f t="shared" si="2"/>
        <v>372.38703749999996</v>
      </c>
      <c r="P19" s="62">
        <f t="shared" si="3"/>
        <v>3599.7413624999995</v>
      </c>
      <c r="Q19" s="37">
        <f t="shared" si="4"/>
        <v>60</v>
      </c>
      <c r="R19" s="37">
        <f t="shared" si="4"/>
        <v>80</v>
      </c>
      <c r="S19" s="37">
        <f t="shared" si="4"/>
        <v>80</v>
      </c>
      <c r="T19" s="37">
        <f t="shared" si="4"/>
        <v>40</v>
      </c>
      <c r="U19" s="37">
        <f t="shared" si="4"/>
        <v>30</v>
      </c>
      <c r="V19" s="63">
        <f t="shared" si="5"/>
        <v>290</v>
      </c>
    </row>
    <row r="20" spans="1:22" ht="11.25" customHeight="1" x14ac:dyDescent="0.2">
      <c r="A20" s="19" t="s">
        <v>36</v>
      </c>
      <c r="B20" s="59">
        <v>15</v>
      </c>
      <c r="C20" s="11">
        <v>0.15</v>
      </c>
      <c r="D20" s="11">
        <v>0</v>
      </c>
      <c r="E20" s="12"/>
      <c r="F20" s="12"/>
      <c r="G20" s="60">
        <v>10</v>
      </c>
      <c r="H20" s="12"/>
      <c r="I20" s="41"/>
      <c r="J20" s="61">
        <f t="shared" si="1"/>
        <v>10</v>
      </c>
      <c r="K20" s="13">
        <f t="shared" si="2"/>
        <v>0</v>
      </c>
      <c r="L20" s="13">
        <f t="shared" si="2"/>
        <v>0</v>
      </c>
      <c r="M20" s="13">
        <f t="shared" si="2"/>
        <v>84.239249999999984</v>
      </c>
      <c r="N20" s="13">
        <f t="shared" si="2"/>
        <v>0</v>
      </c>
      <c r="O20" s="13">
        <f t="shared" si="2"/>
        <v>0</v>
      </c>
      <c r="P20" s="62">
        <f t="shared" si="3"/>
        <v>84.239249999999984</v>
      </c>
      <c r="Q20" s="37">
        <f t="shared" si="4"/>
        <v>0</v>
      </c>
      <c r="R20" s="37">
        <f t="shared" si="4"/>
        <v>0</v>
      </c>
      <c r="S20" s="37">
        <f t="shared" si="4"/>
        <v>10</v>
      </c>
      <c r="T20" s="37">
        <f t="shared" si="4"/>
        <v>0</v>
      </c>
      <c r="U20" s="37">
        <f t="shared" si="4"/>
        <v>0</v>
      </c>
      <c r="V20" s="63">
        <f t="shared" si="5"/>
        <v>10</v>
      </c>
    </row>
    <row r="21" spans="1:22" ht="11.25" customHeight="1" x14ac:dyDescent="0.2">
      <c r="A21" s="19" t="s">
        <v>81</v>
      </c>
      <c r="B21" s="59">
        <v>120.4</v>
      </c>
      <c r="C21" s="11">
        <v>0.15</v>
      </c>
      <c r="D21" s="11">
        <v>0</v>
      </c>
      <c r="E21" s="12">
        <v>10</v>
      </c>
      <c r="F21" s="12"/>
      <c r="G21" s="60">
        <v>10</v>
      </c>
      <c r="H21" s="12">
        <v>10</v>
      </c>
      <c r="I21" s="41">
        <v>10</v>
      </c>
      <c r="J21" s="61">
        <f t="shared" si="1"/>
        <v>40</v>
      </c>
      <c r="K21" s="13">
        <f t="shared" si="2"/>
        <v>676.16038000000003</v>
      </c>
      <c r="L21" s="13">
        <f t="shared" si="2"/>
        <v>0</v>
      </c>
      <c r="M21" s="13">
        <f t="shared" si="2"/>
        <v>676.16038000000003</v>
      </c>
      <c r="N21" s="13">
        <f t="shared" si="2"/>
        <v>676.16038000000003</v>
      </c>
      <c r="O21" s="13">
        <f t="shared" si="2"/>
        <v>676.16038000000003</v>
      </c>
      <c r="P21" s="62">
        <f t="shared" si="3"/>
        <v>2704.6415200000001</v>
      </c>
      <c r="Q21" s="37">
        <f t="shared" si="4"/>
        <v>10</v>
      </c>
      <c r="R21" s="37">
        <f t="shared" si="4"/>
        <v>0</v>
      </c>
      <c r="S21" s="37">
        <f t="shared" si="4"/>
        <v>10</v>
      </c>
      <c r="T21" s="37">
        <f t="shared" si="4"/>
        <v>10</v>
      </c>
      <c r="U21" s="37">
        <f t="shared" si="4"/>
        <v>10</v>
      </c>
      <c r="V21" s="63">
        <f t="shared" si="5"/>
        <v>40</v>
      </c>
    </row>
    <row r="22" spans="1:22" ht="11.25" customHeight="1" x14ac:dyDescent="0.2">
      <c r="A22" s="19" t="s">
        <v>80</v>
      </c>
      <c r="B22" s="59">
        <v>149</v>
      </c>
      <c r="C22" s="11">
        <v>0.15</v>
      </c>
      <c r="D22" s="11">
        <v>0</v>
      </c>
      <c r="E22" s="12">
        <v>5</v>
      </c>
      <c r="F22" s="12">
        <v>10</v>
      </c>
      <c r="G22" s="60"/>
      <c r="H22" s="12">
        <v>10</v>
      </c>
      <c r="I22" s="41"/>
      <c r="J22" s="61">
        <f t="shared" si="1"/>
        <v>25</v>
      </c>
      <c r="K22" s="13">
        <f t="shared" si="2"/>
        <v>418.38827499999996</v>
      </c>
      <c r="L22" s="13">
        <f t="shared" si="2"/>
        <v>836.77654999999993</v>
      </c>
      <c r="M22" s="13">
        <f t="shared" si="2"/>
        <v>0</v>
      </c>
      <c r="N22" s="13">
        <f t="shared" si="2"/>
        <v>836.77654999999993</v>
      </c>
      <c r="O22" s="13">
        <f t="shared" si="2"/>
        <v>0</v>
      </c>
      <c r="P22" s="62">
        <f t="shared" si="3"/>
        <v>2091.9413749999999</v>
      </c>
      <c r="Q22" s="37">
        <f t="shared" si="4"/>
        <v>5</v>
      </c>
      <c r="R22" s="37">
        <f t="shared" si="4"/>
        <v>10</v>
      </c>
      <c r="S22" s="37">
        <f t="shared" si="4"/>
        <v>0</v>
      </c>
      <c r="T22" s="37">
        <f t="shared" si="4"/>
        <v>10</v>
      </c>
      <c r="U22" s="37">
        <f t="shared" si="4"/>
        <v>0</v>
      </c>
      <c r="V22" s="63">
        <f t="shared" si="5"/>
        <v>25</v>
      </c>
    </row>
    <row r="23" spans="1:22" ht="11.25" customHeight="1" x14ac:dyDescent="0.2">
      <c r="A23" s="19" t="s">
        <v>82</v>
      </c>
      <c r="B23" s="59">
        <v>79.900000000000006</v>
      </c>
      <c r="C23" s="11">
        <v>0.15</v>
      </c>
      <c r="D23" s="11">
        <v>0</v>
      </c>
      <c r="E23" s="12">
        <v>5</v>
      </c>
      <c r="F23" s="12"/>
      <c r="G23" s="60"/>
      <c r="H23" s="12"/>
      <c r="I23" s="41"/>
      <c r="J23" s="61">
        <f t="shared" si="1"/>
        <v>5</v>
      </c>
      <c r="K23" s="13">
        <f t="shared" si="2"/>
        <v>224.35720249999997</v>
      </c>
      <c r="L23" s="13">
        <f t="shared" si="2"/>
        <v>0</v>
      </c>
      <c r="M23" s="13">
        <f t="shared" si="2"/>
        <v>0</v>
      </c>
      <c r="N23" s="13">
        <f t="shared" si="2"/>
        <v>0</v>
      </c>
      <c r="O23" s="13">
        <f t="shared" si="2"/>
        <v>0</v>
      </c>
      <c r="P23" s="62">
        <f t="shared" si="3"/>
        <v>224.35720249999997</v>
      </c>
      <c r="Q23" s="37">
        <f t="shared" si="4"/>
        <v>5</v>
      </c>
      <c r="R23" s="37">
        <f t="shared" si="4"/>
        <v>0</v>
      </c>
      <c r="S23" s="37">
        <f t="shared" si="4"/>
        <v>0</v>
      </c>
      <c r="T23" s="37">
        <f t="shared" si="4"/>
        <v>0</v>
      </c>
      <c r="U23" s="37">
        <f t="shared" si="4"/>
        <v>0</v>
      </c>
      <c r="V23" s="63">
        <f t="shared" si="5"/>
        <v>5</v>
      </c>
    </row>
    <row r="24" spans="1:22" ht="11.25" customHeight="1" x14ac:dyDescent="0.2">
      <c r="A24" s="19" t="s">
        <v>83</v>
      </c>
      <c r="B24" s="59">
        <v>70.599999999999994</v>
      </c>
      <c r="C24" s="11">
        <v>0.15</v>
      </c>
      <c r="D24" s="11">
        <v>0</v>
      </c>
      <c r="E24" s="12">
        <v>15</v>
      </c>
      <c r="F24" s="12">
        <v>10</v>
      </c>
      <c r="G24" s="60">
        <v>10</v>
      </c>
      <c r="H24" s="12">
        <v>10</v>
      </c>
      <c r="I24" s="41">
        <v>10</v>
      </c>
      <c r="J24" s="61">
        <f t="shared" si="1"/>
        <v>55</v>
      </c>
      <c r="K24" s="13">
        <f t="shared" si="2"/>
        <v>594.729105</v>
      </c>
      <c r="L24" s="13">
        <f t="shared" si="2"/>
        <v>396.48606999999993</v>
      </c>
      <c r="M24" s="13">
        <f t="shared" si="2"/>
        <v>396.48606999999993</v>
      </c>
      <c r="N24" s="13">
        <f t="shared" si="2"/>
        <v>396.48606999999993</v>
      </c>
      <c r="O24" s="13">
        <f t="shared" si="2"/>
        <v>396.48606999999993</v>
      </c>
      <c r="P24" s="62">
        <f t="shared" si="3"/>
        <v>2180.6733849999996</v>
      </c>
      <c r="Q24" s="37">
        <f t="shared" si="4"/>
        <v>15</v>
      </c>
      <c r="R24" s="37">
        <f t="shared" si="4"/>
        <v>10</v>
      </c>
      <c r="S24" s="37">
        <f t="shared" si="4"/>
        <v>10</v>
      </c>
      <c r="T24" s="37">
        <f t="shared" si="4"/>
        <v>10</v>
      </c>
      <c r="U24" s="37">
        <f t="shared" si="4"/>
        <v>10</v>
      </c>
      <c r="V24" s="63">
        <f t="shared" si="5"/>
        <v>55</v>
      </c>
    </row>
    <row r="25" spans="1:22" ht="11.25" customHeight="1" x14ac:dyDescent="0.2">
      <c r="A25" s="19" t="s">
        <v>84</v>
      </c>
      <c r="B25" s="59">
        <v>44.2</v>
      </c>
      <c r="C25" s="11">
        <v>0.15</v>
      </c>
      <c r="D25" s="11">
        <v>0</v>
      </c>
      <c r="E25" s="12"/>
      <c r="F25" s="12"/>
      <c r="G25" s="60"/>
      <c r="H25" s="12"/>
      <c r="I25" s="41"/>
      <c r="J25" s="61">
        <f t="shared" si="1"/>
        <v>0</v>
      </c>
      <c r="K25" s="13">
        <f t="shared" si="2"/>
        <v>0</v>
      </c>
      <c r="L25" s="13">
        <f t="shared" si="2"/>
        <v>0</v>
      </c>
      <c r="M25" s="13">
        <f t="shared" si="2"/>
        <v>0</v>
      </c>
      <c r="N25" s="13">
        <f t="shared" si="2"/>
        <v>0</v>
      </c>
      <c r="O25" s="13">
        <f t="shared" si="2"/>
        <v>0</v>
      </c>
      <c r="P25" s="62">
        <f t="shared" si="3"/>
        <v>0</v>
      </c>
      <c r="Q25" s="37">
        <f t="shared" si="4"/>
        <v>0</v>
      </c>
      <c r="R25" s="37">
        <f t="shared" si="4"/>
        <v>0</v>
      </c>
      <c r="S25" s="37">
        <f t="shared" si="4"/>
        <v>0</v>
      </c>
      <c r="T25" s="37">
        <f t="shared" si="4"/>
        <v>0</v>
      </c>
      <c r="U25" s="37">
        <f t="shared" si="4"/>
        <v>0</v>
      </c>
      <c r="V25" s="63">
        <f t="shared" si="5"/>
        <v>0</v>
      </c>
    </row>
    <row r="26" spans="1:22" ht="11.25" customHeight="1" x14ac:dyDescent="0.2">
      <c r="A26" s="19" t="s">
        <v>39</v>
      </c>
      <c r="B26" s="59">
        <v>27.3</v>
      </c>
      <c r="C26" s="11">
        <v>0.15</v>
      </c>
      <c r="D26" s="11">
        <v>0</v>
      </c>
      <c r="E26" s="12"/>
      <c r="F26" s="12"/>
      <c r="G26" s="60"/>
      <c r="H26" s="12"/>
      <c r="I26" s="41"/>
      <c r="J26" s="61">
        <f t="shared" si="1"/>
        <v>0</v>
      </c>
      <c r="K26" s="13">
        <f t="shared" si="2"/>
        <v>0</v>
      </c>
      <c r="L26" s="13">
        <f t="shared" si="2"/>
        <v>0</v>
      </c>
      <c r="M26" s="13">
        <f t="shared" si="2"/>
        <v>0</v>
      </c>
      <c r="N26" s="13">
        <f t="shared" si="2"/>
        <v>0</v>
      </c>
      <c r="O26" s="13">
        <f t="shared" si="2"/>
        <v>0</v>
      </c>
      <c r="P26" s="62">
        <f t="shared" si="3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  <c r="T26" s="37">
        <f t="shared" si="4"/>
        <v>0</v>
      </c>
      <c r="U26" s="37">
        <f t="shared" si="4"/>
        <v>0</v>
      </c>
      <c r="V26" s="63">
        <f t="shared" si="5"/>
        <v>0</v>
      </c>
    </row>
    <row r="27" spans="1:22" ht="11.25" customHeight="1" x14ac:dyDescent="0.2">
      <c r="A27" s="19" t="s">
        <v>14</v>
      </c>
      <c r="B27" s="59">
        <v>9</v>
      </c>
      <c r="C27" s="11">
        <v>0.2</v>
      </c>
      <c r="D27" s="11">
        <v>0</v>
      </c>
      <c r="E27" s="12">
        <v>5</v>
      </c>
      <c r="F27" s="12"/>
      <c r="G27" s="60">
        <v>10</v>
      </c>
      <c r="H27" s="12"/>
      <c r="I27" s="41">
        <v>10</v>
      </c>
      <c r="J27" s="61">
        <f t="shared" si="1"/>
        <v>25</v>
      </c>
      <c r="K27" s="13">
        <f t="shared" si="2"/>
        <v>23.7852</v>
      </c>
      <c r="L27" s="13">
        <f t="shared" si="2"/>
        <v>0</v>
      </c>
      <c r="M27" s="13">
        <f t="shared" si="2"/>
        <v>47.570399999999999</v>
      </c>
      <c r="N27" s="13">
        <f t="shared" si="2"/>
        <v>0</v>
      </c>
      <c r="O27" s="13">
        <f t="shared" si="2"/>
        <v>47.570399999999999</v>
      </c>
      <c r="P27" s="62">
        <f t="shared" si="3"/>
        <v>118.92599999999999</v>
      </c>
      <c r="Q27" s="37">
        <f t="shared" si="4"/>
        <v>5</v>
      </c>
      <c r="R27" s="37">
        <f t="shared" si="4"/>
        <v>0</v>
      </c>
      <c r="S27" s="37">
        <f t="shared" si="4"/>
        <v>10</v>
      </c>
      <c r="T27" s="37">
        <f t="shared" si="4"/>
        <v>0</v>
      </c>
      <c r="U27" s="37">
        <f t="shared" si="4"/>
        <v>10</v>
      </c>
      <c r="V27" s="63">
        <f t="shared" si="5"/>
        <v>25</v>
      </c>
    </row>
    <row r="28" spans="1:22" ht="11.25" customHeight="1" x14ac:dyDescent="0.2">
      <c r="A28" s="19" t="s">
        <v>37</v>
      </c>
      <c r="B28" s="59">
        <v>9</v>
      </c>
      <c r="C28" s="11">
        <v>0.2</v>
      </c>
      <c r="D28" s="11">
        <v>0</v>
      </c>
      <c r="E28" s="12"/>
      <c r="F28" s="12"/>
      <c r="G28" s="60"/>
      <c r="H28" s="12">
        <v>10</v>
      </c>
      <c r="I28" s="41"/>
      <c r="J28" s="61">
        <f t="shared" si="1"/>
        <v>10</v>
      </c>
      <c r="K28" s="13">
        <f t="shared" si="2"/>
        <v>0</v>
      </c>
      <c r="L28" s="13">
        <f t="shared" si="2"/>
        <v>0</v>
      </c>
      <c r="M28" s="13">
        <f t="shared" si="2"/>
        <v>0</v>
      </c>
      <c r="N28" s="13">
        <f t="shared" si="2"/>
        <v>47.570399999999999</v>
      </c>
      <c r="O28" s="13">
        <f t="shared" si="2"/>
        <v>0</v>
      </c>
      <c r="P28" s="62">
        <f t="shared" si="3"/>
        <v>47.570399999999999</v>
      </c>
      <c r="Q28" s="37">
        <f t="shared" si="4"/>
        <v>0</v>
      </c>
      <c r="R28" s="37">
        <f t="shared" si="4"/>
        <v>0</v>
      </c>
      <c r="S28" s="37">
        <f t="shared" si="4"/>
        <v>0</v>
      </c>
      <c r="T28" s="37">
        <f t="shared" si="4"/>
        <v>10</v>
      </c>
      <c r="U28" s="37">
        <f t="shared" si="4"/>
        <v>0</v>
      </c>
      <c r="V28" s="63">
        <f t="shared" si="5"/>
        <v>10</v>
      </c>
    </row>
    <row r="29" spans="1:22" ht="11.25" customHeight="1" x14ac:dyDescent="0.2">
      <c r="A29" s="19" t="s">
        <v>38</v>
      </c>
      <c r="B29" s="59">
        <v>9</v>
      </c>
      <c r="C29" s="11">
        <v>0.2</v>
      </c>
      <c r="D29" s="11">
        <v>0</v>
      </c>
      <c r="E29" s="12">
        <v>20</v>
      </c>
      <c r="F29" s="12">
        <v>20</v>
      </c>
      <c r="G29" s="60">
        <v>20</v>
      </c>
      <c r="H29" s="12">
        <v>10</v>
      </c>
      <c r="I29" s="41">
        <v>10</v>
      </c>
      <c r="J29" s="61">
        <f t="shared" si="1"/>
        <v>80</v>
      </c>
      <c r="K29" s="13">
        <f t="shared" si="2"/>
        <v>95.140799999999999</v>
      </c>
      <c r="L29" s="13">
        <f t="shared" si="2"/>
        <v>95.140799999999999</v>
      </c>
      <c r="M29" s="13">
        <f t="shared" si="2"/>
        <v>95.140799999999999</v>
      </c>
      <c r="N29" s="13">
        <f t="shared" si="2"/>
        <v>47.570399999999999</v>
      </c>
      <c r="O29" s="13">
        <f t="shared" si="2"/>
        <v>47.570399999999999</v>
      </c>
      <c r="P29" s="62">
        <f t="shared" si="3"/>
        <v>380.56319999999999</v>
      </c>
      <c r="Q29" s="37">
        <f t="shared" si="4"/>
        <v>20</v>
      </c>
      <c r="R29" s="37">
        <f t="shared" si="4"/>
        <v>20</v>
      </c>
      <c r="S29" s="37">
        <f t="shared" si="4"/>
        <v>20</v>
      </c>
      <c r="T29" s="37">
        <f t="shared" si="4"/>
        <v>10</v>
      </c>
      <c r="U29" s="37">
        <f t="shared" si="4"/>
        <v>10</v>
      </c>
      <c r="V29" s="63">
        <f t="shared" si="5"/>
        <v>80</v>
      </c>
    </row>
    <row r="30" spans="1:22" ht="11.25" customHeight="1" x14ac:dyDescent="0.2">
      <c r="A30" s="19" t="s">
        <v>40</v>
      </c>
      <c r="B30" s="59">
        <v>9.1999999999999993</v>
      </c>
      <c r="C30" s="11">
        <v>0.2</v>
      </c>
      <c r="D30" s="11">
        <v>0</v>
      </c>
      <c r="E30" s="12">
        <v>20</v>
      </c>
      <c r="F30" s="12">
        <v>20</v>
      </c>
      <c r="G30" s="60">
        <v>20</v>
      </c>
      <c r="H30" s="12">
        <v>20</v>
      </c>
      <c r="I30" s="41"/>
      <c r="J30" s="61">
        <f t="shared" si="1"/>
        <v>80</v>
      </c>
      <c r="K30" s="13">
        <f t="shared" si="2"/>
        <v>97.255040000000008</v>
      </c>
      <c r="L30" s="13">
        <f t="shared" si="2"/>
        <v>97.255040000000008</v>
      </c>
      <c r="M30" s="13">
        <f t="shared" si="2"/>
        <v>97.255040000000008</v>
      </c>
      <c r="N30" s="13">
        <f t="shared" si="2"/>
        <v>97.255040000000008</v>
      </c>
      <c r="O30" s="13">
        <f t="shared" si="2"/>
        <v>0</v>
      </c>
      <c r="P30" s="62">
        <f t="shared" si="3"/>
        <v>389.02016000000003</v>
      </c>
      <c r="Q30" s="37">
        <f t="shared" si="4"/>
        <v>20</v>
      </c>
      <c r="R30" s="37">
        <f t="shared" si="4"/>
        <v>20</v>
      </c>
      <c r="S30" s="37">
        <f t="shared" si="4"/>
        <v>20</v>
      </c>
      <c r="T30" s="37">
        <f t="shared" si="4"/>
        <v>20</v>
      </c>
      <c r="U30" s="37">
        <f t="shared" si="4"/>
        <v>0</v>
      </c>
      <c r="V30" s="63">
        <f t="shared" si="5"/>
        <v>80</v>
      </c>
    </row>
    <row r="31" spans="1:22" ht="11.25" customHeight="1" x14ac:dyDescent="0.2">
      <c r="A31" s="19" t="s">
        <v>100</v>
      </c>
      <c r="B31" s="59">
        <v>72</v>
      </c>
      <c r="C31" s="11">
        <v>0.09</v>
      </c>
      <c r="D31" s="11">
        <v>0</v>
      </c>
      <c r="E31" s="12">
        <v>10</v>
      </c>
      <c r="F31" s="12">
        <v>10</v>
      </c>
      <c r="G31" s="60">
        <v>5</v>
      </c>
      <c r="H31" s="12"/>
      <c r="I31" s="41"/>
      <c r="J31" s="61">
        <f t="shared" si="1"/>
        <v>25</v>
      </c>
      <c r="K31" s="13">
        <f t="shared" si="2"/>
        <v>432.89063999999996</v>
      </c>
      <c r="L31" s="13">
        <f t="shared" si="2"/>
        <v>432.89063999999996</v>
      </c>
      <c r="M31" s="13">
        <f t="shared" si="2"/>
        <v>216.44531999999998</v>
      </c>
      <c r="N31" s="13">
        <f t="shared" si="2"/>
        <v>0</v>
      </c>
      <c r="O31" s="13">
        <f t="shared" si="2"/>
        <v>0</v>
      </c>
      <c r="P31" s="62">
        <f t="shared" si="3"/>
        <v>1082.2266</v>
      </c>
      <c r="Q31" s="37">
        <f t="shared" si="4"/>
        <v>10</v>
      </c>
      <c r="R31" s="37">
        <f t="shared" si="4"/>
        <v>10</v>
      </c>
      <c r="S31" s="37">
        <f t="shared" si="4"/>
        <v>5</v>
      </c>
      <c r="T31" s="37">
        <f t="shared" si="4"/>
        <v>0</v>
      </c>
      <c r="U31" s="37">
        <f t="shared" si="4"/>
        <v>0</v>
      </c>
      <c r="V31" s="63">
        <f t="shared" si="5"/>
        <v>25</v>
      </c>
    </row>
    <row r="32" spans="1:22" ht="11.25" customHeight="1" x14ac:dyDescent="0.2">
      <c r="A32" s="19" t="s">
        <v>105</v>
      </c>
      <c r="B32" s="59">
        <v>27.3</v>
      </c>
      <c r="C32" s="11">
        <v>0.06</v>
      </c>
      <c r="D32" s="11">
        <v>0</v>
      </c>
      <c r="E32" s="12"/>
      <c r="F32" s="12"/>
      <c r="G32" s="60"/>
      <c r="H32" s="12"/>
      <c r="I32" s="41"/>
      <c r="J32" s="61">
        <f t="shared" si="1"/>
        <v>0</v>
      </c>
      <c r="K32" s="13">
        <f t="shared" si="2"/>
        <v>0</v>
      </c>
      <c r="L32" s="13">
        <f t="shared" si="2"/>
        <v>0</v>
      </c>
      <c r="M32" s="13">
        <f t="shared" si="2"/>
        <v>0</v>
      </c>
      <c r="N32" s="13">
        <f t="shared" si="2"/>
        <v>0</v>
      </c>
      <c r="O32" s="13">
        <f t="shared" si="2"/>
        <v>0</v>
      </c>
      <c r="P32" s="62">
        <f t="shared" si="3"/>
        <v>0</v>
      </c>
      <c r="Q32" s="37">
        <f t="shared" si="4"/>
        <v>0</v>
      </c>
      <c r="R32" s="37">
        <f t="shared" si="4"/>
        <v>0</v>
      </c>
      <c r="S32" s="37">
        <f t="shared" si="4"/>
        <v>0</v>
      </c>
      <c r="T32" s="37">
        <f t="shared" si="4"/>
        <v>0</v>
      </c>
      <c r="U32" s="37">
        <f t="shared" si="4"/>
        <v>0</v>
      </c>
      <c r="V32" s="63">
        <f t="shared" si="5"/>
        <v>0</v>
      </c>
    </row>
    <row r="33" spans="1:22" ht="11.25" customHeight="1" x14ac:dyDescent="0.2">
      <c r="A33" s="19" t="s">
        <v>106</v>
      </c>
      <c r="B33" s="59">
        <v>25.5</v>
      </c>
      <c r="C33" s="11">
        <v>0.08</v>
      </c>
      <c r="D33" s="11">
        <v>0</v>
      </c>
      <c r="E33" s="12"/>
      <c r="F33" s="12"/>
      <c r="G33" s="60">
        <v>5</v>
      </c>
      <c r="H33" s="12"/>
      <c r="I33" s="41"/>
      <c r="J33" s="61">
        <f t="shared" si="1"/>
        <v>5</v>
      </c>
      <c r="K33" s="13">
        <f t="shared" si="2"/>
        <v>0</v>
      </c>
      <c r="L33" s="13">
        <f t="shared" si="2"/>
        <v>0</v>
      </c>
      <c r="M33" s="13">
        <f t="shared" si="2"/>
        <v>77.500110000000006</v>
      </c>
      <c r="N33" s="13">
        <f t="shared" si="2"/>
        <v>0</v>
      </c>
      <c r="O33" s="13">
        <f t="shared" si="2"/>
        <v>0</v>
      </c>
      <c r="P33" s="62">
        <f t="shared" si="3"/>
        <v>77.500110000000006</v>
      </c>
      <c r="Q33" s="37">
        <f t="shared" si="4"/>
        <v>0</v>
      </c>
      <c r="R33" s="37">
        <f t="shared" si="4"/>
        <v>0</v>
      </c>
      <c r="S33" s="37">
        <f t="shared" si="4"/>
        <v>5</v>
      </c>
      <c r="T33" s="37">
        <f t="shared" si="4"/>
        <v>0</v>
      </c>
      <c r="U33" s="37">
        <f t="shared" si="4"/>
        <v>0</v>
      </c>
      <c r="V33" s="63">
        <f t="shared" si="5"/>
        <v>5</v>
      </c>
    </row>
    <row r="34" spans="1:22" ht="11.25" customHeight="1" x14ac:dyDescent="0.2">
      <c r="A34" s="79" t="s">
        <v>85</v>
      </c>
      <c r="B34" s="80">
        <v>21</v>
      </c>
      <c r="C34" s="11">
        <v>0.23</v>
      </c>
      <c r="D34" s="11">
        <v>0</v>
      </c>
      <c r="E34" s="12"/>
      <c r="F34" s="12"/>
      <c r="G34" s="60">
        <v>5</v>
      </c>
      <c r="H34" s="12"/>
      <c r="I34" s="41"/>
      <c r="J34" s="61">
        <f t="shared" si="1"/>
        <v>5</v>
      </c>
      <c r="K34" s="13">
        <f t="shared" si="2"/>
        <v>0</v>
      </c>
      <c r="L34" s="13">
        <f t="shared" si="2"/>
        <v>0</v>
      </c>
      <c r="M34" s="13">
        <f t="shared" si="2"/>
        <v>53.417594999999999</v>
      </c>
      <c r="N34" s="13">
        <f t="shared" si="2"/>
        <v>0</v>
      </c>
      <c r="O34" s="13">
        <f t="shared" si="2"/>
        <v>0</v>
      </c>
      <c r="P34" s="62">
        <f t="shared" si="3"/>
        <v>53.417594999999999</v>
      </c>
      <c r="Q34" s="37">
        <f t="shared" si="4"/>
        <v>0</v>
      </c>
      <c r="R34" s="37">
        <f t="shared" si="4"/>
        <v>0</v>
      </c>
      <c r="S34" s="37">
        <f t="shared" si="4"/>
        <v>5</v>
      </c>
      <c r="T34" s="37">
        <f t="shared" si="4"/>
        <v>0</v>
      </c>
      <c r="U34" s="37">
        <f t="shared" si="4"/>
        <v>0</v>
      </c>
      <c r="V34" s="63">
        <f t="shared" si="5"/>
        <v>5</v>
      </c>
    </row>
    <row r="35" spans="1:22" ht="11.25" customHeight="1" x14ac:dyDescent="0.2">
      <c r="A35" s="19" t="s">
        <v>41</v>
      </c>
      <c r="B35" s="59">
        <v>19.95</v>
      </c>
      <c r="C35" s="11">
        <v>0.15</v>
      </c>
      <c r="D35" s="11">
        <v>0</v>
      </c>
      <c r="E35" s="12"/>
      <c r="F35" s="12"/>
      <c r="G35" s="60">
        <v>20</v>
      </c>
      <c r="H35" s="12"/>
      <c r="I35" s="41"/>
      <c r="J35" s="61">
        <f t="shared" si="1"/>
        <v>20</v>
      </c>
      <c r="K35" s="13">
        <f t="shared" si="2"/>
        <v>0</v>
      </c>
      <c r="L35" s="13">
        <f t="shared" si="2"/>
        <v>0</v>
      </c>
      <c r="M35" s="13">
        <f t="shared" si="2"/>
        <v>224.07640499999999</v>
      </c>
      <c r="N35" s="13">
        <f t="shared" si="2"/>
        <v>0</v>
      </c>
      <c r="O35" s="13">
        <f t="shared" si="2"/>
        <v>0</v>
      </c>
      <c r="P35" s="62">
        <f t="shared" si="3"/>
        <v>224.07640499999999</v>
      </c>
      <c r="Q35" s="37">
        <f t="shared" si="4"/>
        <v>0</v>
      </c>
      <c r="R35" s="37">
        <f t="shared" si="4"/>
        <v>0</v>
      </c>
      <c r="S35" s="37">
        <f t="shared" si="4"/>
        <v>20</v>
      </c>
      <c r="T35" s="37">
        <f t="shared" si="4"/>
        <v>0</v>
      </c>
      <c r="U35" s="37">
        <f t="shared" si="4"/>
        <v>0</v>
      </c>
      <c r="V35" s="63">
        <f t="shared" si="5"/>
        <v>20</v>
      </c>
    </row>
    <row r="36" spans="1:22" ht="11.25" customHeight="1" x14ac:dyDescent="0.2">
      <c r="A36" s="19" t="s">
        <v>42</v>
      </c>
      <c r="B36" s="59">
        <v>15.8</v>
      </c>
      <c r="C36" s="11">
        <v>0.15</v>
      </c>
      <c r="D36" s="11">
        <v>0</v>
      </c>
      <c r="E36" s="12"/>
      <c r="F36" s="12"/>
      <c r="G36" s="60"/>
      <c r="H36" s="12"/>
      <c r="I36" s="41"/>
      <c r="J36" s="61">
        <f t="shared" si="1"/>
        <v>0</v>
      </c>
      <c r="K36" s="13">
        <f t="shared" si="2"/>
        <v>0</v>
      </c>
      <c r="L36" s="13">
        <f t="shared" si="2"/>
        <v>0</v>
      </c>
      <c r="M36" s="13">
        <f t="shared" si="2"/>
        <v>0</v>
      </c>
      <c r="N36" s="13">
        <f t="shared" si="2"/>
        <v>0</v>
      </c>
      <c r="O36" s="13">
        <f t="shared" si="2"/>
        <v>0</v>
      </c>
      <c r="P36" s="62">
        <f t="shared" si="3"/>
        <v>0</v>
      </c>
      <c r="Q36" s="37">
        <f t="shared" si="4"/>
        <v>0</v>
      </c>
      <c r="R36" s="37">
        <f t="shared" si="4"/>
        <v>0</v>
      </c>
      <c r="S36" s="37">
        <f t="shared" si="4"/>
        <v>0</v>
      </c>
      <c r="T36" s="37">
        <f t="shared" si="4"/>
        <v>0</v>
      </c>
      <c r="U36" s="37">
        <f t="shared" si="4"/>
        <v>0</v>
      </c>
      <c r="V36" s="63">
        <f t="shared" si="5"/>
        <v>0</v>
      </c>
    </row>
    <row r="37" spans="1:22" ht="11.25" customHeight="1" x14ac:dyDescent="0.2">
      <c r="A37" s="19" t="s">
        <v>95</v>
      </c>
      <c r="B37" s="59">
        <v>28</v>
      </c>
      <c r="C37" s="11">
        <v>0.09</v>
      </c>
      <c r="D37" s="11">
        <v>0</v>
      </c>
      <c r="E37" s="12">
        <v>60</v>
      </c>
      <c r="F37" s="12">
        <v>100</v>
      </c>
      <c r="G37" s="60">
        <v>80</v>
      </c>
      <c r="H37" s="12">
        <v>50</v>
      </c>
      <c r="I37" s="41"/>
      <c r="J37" s="61">
        <f t="shared" si="1"/>
        <v>290</v>
      </c>
      <c r="K37" s="13">
        <f t="shared" si="2"/>
        <v>1010.0781599999999</v>
      </c>
      <c r="L37" s="13">
        <f t="shared" si="2"/>
        <v>1683.4635999999998</v>
      </c>
      <c r="M37" s="13">
        <f t="shared" si="2"/>
        <v>1346.7708799999998</v>
      </c>
      <c r="N37" s="13">
        <f t="shared" si="2"/>
        <v>841.73179999999991</v>
      </c>
      <c r="O37" s="13">
        <f t="shared" si="2"/>
        <v>0</v>
      </c>
      <c r="P37" s="62">
        <f t="shared" si="3"/>
        <v>4882.0444399999988</v>
      </c>
      <c r="Q37" s="37">
        <f t="shared" si="4"/>
        <v>60</v>
      </c>
      <c r="R37" s="37">
        <f t="shared" si="4"/>
        <v>100</v>
      </c>
      <c r="S37" s="37">
        <f t="shared" si="4"/>
        <v>80</v>
      </c>
      <c r="T37" s="37">
        <f t="shared" si="4"/>
        <v>50</v>
      </c>
      <c r="U37" s="37">
        <f t="shared" si="4"/>
        <v>0</v>
      </c>
      <c r="V37" s="63">
        <f t="shared" si="5"/>
        <v>290</v>
      </c>
    </row>
    <row r="38" spans="1:22" ht="11.25" customHeight="1" x14ac:dyDescent="0.2">
      <c r="A38" s="19" t="s">
        <v>96</v>
      </c>
      <c r="B38" s="59">
        <v>20.8</v>
      </c>
      <c r="C38" s="11">
        <v>0.09</v>
      </c>
      <c r="D38" s="11">
        <v>0</v>
      </c>
      <c r="E38" s="12"/>
      <c r="F38" s="12"/>
      <c r="G38" s="60"/>
      <c r="H38" s="12"/>
      <c r="I38" s="41"/>
      <c r="J38" s="61">
        <f t="shared" si="1"/>
        <v>0</v>
      </c>
      <c r="K38" s="13">
        <f t="shared" si="2"/>
        <v>0</v>
      </c>
      <c r="L38" s="13">
        <f t="shared" si="2"/>
        <v>0</v>
      </c>
      <c r="M38" s="13">
        <f t="shared" si="2"/>
        <v>0</v>
      </c>
      <c r="N38" s="13">
        <f t="shared" si="2"/>
        <v>0</v>
      </c>
      <c r="O38" s="13">
        <f t="shared" si="2"/>
        <v>0</v>
      </c>
      <c r="P38" s="62">
        <f t="shared" si="3"/>
        <v>0</v>
      </c>
      <c r="Q38" s="37">
        <f t="shared" si="4"/>
        <v>0</v>
      </c>
      <c r="R38" s="37">
        <f t="shared" si="4"/>
        <v>0</v>
      </c>
      <c r="S38" s="37">
        <f t="shared" si="4"/>
        <v>0</v>
      </c>
      <c r="T38" s="37">
        <f t="shared" si="4"/>
        <v>0</v>
      </c>
      <c r="U38" s="37">
        <f t="shared" si="4"/>
        <v>0</v>
      </c>
      <c r="V38" s="63">
        <f t="shared" si="5"/>
        <v>0</v>
      </c>
    </row>
    <row r="39" spans="1:22" ht="11.25" customHeight="1" x14ac:dyDescent="0.2">
      <c r="A39" s="19" t="s">
        <v>98</v>
      </c>
      <c r="B39" s="59">
        <v>45.2</v>
      </c>
      <c r="C39" s="11">
        <v>0.09</v>
      </c>
      <c r="D39" s="11">
        <v>0</v>
      </c>
      <c r="E39" s="12"/>
      <c r="F39" s="12"/>
      <c r="G39" s="60"/>
      <c r="H39" s="12"/>
      <c r="I39" s="41"/>
      <c r="J39" s="61">
        <f t="shared" si="1"/>
        <v>0</v>
      </c>
      <c r="K39" s="13">
        <f t="shared" si="2"/>
        <v>0</v>
      </c>
      <c r="L39" s="13">
        <f t="shared" si="2"/>
        <v>0</v>
      </c>
      <c r="M39" s="13">
        <f t="shared" si="2"/>
        <v>0</v>
      </c>
      <c r="N39" s="13">
        <f t="shared" si="2"/>
        <v>0</v>
      </c>
      <c r="O39" s="13">
        <f t="shared" si="2"/>
        <v>0</v>
      </c>
      <c r="P39" s="62">
        <f t="shared" si="3"/>
        <v>0</v>
      </c>
      <c r="Q39" s="37">
        <f t="shared" si="4"/>
        <v>0</v>
      </c>
      <c r="R39" s="37">
        <f t="shared" si="4"/>
        <v>0</v>
      </c>
      <c r="S39" s="37">
        <f t="shared" si="4"/>
        <v>0</v>
      </c>
      <c r="T39" s="37">
        <f t="shared" si="4"/>
        <v>0</v>
      </c>
      <c r="U39" s="37">
        <f t="shared" si="4"/>
        <v>0</v>
      </c>
      <c r="V39" s="63">
        <f t="shared" si="5"/>
        <v>0</v>
      </c>
    </row>
    <row r="40" spans="1:22" ht="11.25" customHeight="1" x14ac:dyDescent="0.2">
      <c r="A40" s="19" t="s">
        <v>97</v>
      </c>
      <c r="B40" s="59">
        <v>23.9</v>
      </c>
      <c r="C40" s="11">
        <v>0.09</v>
      </c>
      <c r="D40" s="11">
        <v>0</v>
      </c>
      <c r="E40" s="12"/>
      <c r="F40" s="12"/>
      <c r="G40" s="60"/>
      <c r="H40" s="12"/>
      <c r="I40" s="41"/>
      <c r="J40" s="61">
        <f t="shared" si="1"/>
        <v>0</v>
      </c>
      <c r="K40" s="13">
        <f t="shared" si="2"/>
        <v>0</v>
      </c>
      <c r="L40" s="13">
        <f t="shared" si="2"/>
        <v>0</v>
      </c>
      <c r="M40" s="13">
        <f t="shared" si="2"/>
        <v>0</v>
      </c>
      <c r="N40" s="13">
        <f t="shared" si="2"/>
        <v>0</v>
      </c>
      <c r="O40" s="13">
        <f t="shared" si="2"/>
        <v>0</v>
      </c>
      <c r="P40" s="62">
        <f t="shared" si="3"/>
        <v>0</v>
      </c>
      <c r="Q40" s="37">
        <f t="shared" si="4"/>
        <v>0</v>
      </c>
      <c r="R40" s="37">
        <f t="shared" si="4"/>
        <v>0</v>
      </c>
      <c r="S40" s="37">
        <f t="shared" si="4"/>
        <v>0</v>
      </c>
      <c r="T40" s="37">
        <f t="shared" si="4"/>
        <v>0</v>
      </c>
      <c r="U40" s="37">
        <f t="shared" si="4"/>
        <v>0</v>
      </c>
      <c r="V40" s="63">
        <f t="shared" si="5"/>
        <v>0</v>
      </c>
    </row>
    <row r="41" spans="1:22" ht="11.25" customHeight="1" x14ac:dyDescent="0.2">
      <c r="A41" s="19" t="s">
        <v>107</v>
      </c>
      <c r="B41" s="59">
        <v>54.1</v>
      </c>
      <c r="C41" s="11">
        <v>0.09</v>
      </c>
      <c r="D41" s="11">
        <v>0</v>
      </c>
      <c r="E41" s="12">
        <v>10</v>
      </c>
      <c r="F41" s="12">
        <v>20</v>
      </c>
      <c r="G41" s="60"/>
      <c r="H41" s="12">
        <v>10</v>
      </c>
      <c r="I41" s="41"/>
      <c r="J41" s="61">
        <f t="shared" si="1"/>
        <v>40</v>
      </c>
      <c r="K41" s="13">
        <f t="shared" si="2"/>
        <v>325.26921699999997</v>
      </c>
      <c r="L41" s="13">
        <f t="shared" si="2"/>
        <v>650.53843399999994</v>
      </c>
      <c r="M41" s="13">
        <f t="shared" si="2"/>
        <v>0</v>
      </c>
      <c r="N41" s="13">
        <f t="shared" si="2"/>
        <v>325.26921699999997</v>
      </c>
      <c r="O41" s="13">
        <f t="shared" si="2"/>
        <v>0</v>
      </c>
      <c r="P41" s="62">
        <f t="shared" si="3"/>
        <v>1301.0768679999999</v>
      </c>
      <c r="Q41" s="37">
        <f t="shared" si="4"/>
        <v>10</v>
      </c>
      <c r="R41" s="37">
        <f t="shared" si="4"/>
        <v>20</v>
      </c>
      <c r="S41" s="37">
        <f t="shared" si="4"/>
        <v>0</v>
      </c>
      <c r="T41" s="37">
        <f t="shared" si="4"/>
        <v>10</v>
      </c>
      <c r="U41" s="37">
        <f t="shared" si="4"/>
        <v>0</v>
      </c>
      <c r="V41" s="63">
        <f t="shared" si="5"/>
        <v>40</v>
      </c>
    </row>
    <row r="42" spans="1:22" ht="11.25" customHeight="1" x14ac:dyDescent="0.2">
      <c r="A42" s="19" t="s">
        <v>101</v>
      </c>
      <c r="B42" s="59">
        <v>24.4</v>
      </c>
      <c r="C42" s="11">
        <v>0.09</v>
      </c>
      <c r="D42" s="11">
        <v>0</v>
      </c>
      <c r="E42" s="12">
        <v>30</v>
      </c>
      <c r="F42" s="12">
        <v>10</v>
      </c>
      <c r="G42" s="60"/>
      <c r="H42" s="12">
        <v>50</v>
      </c>
      <c r="I42" s="41">
        <v>10</v>
      </c>
      <c r="J42" s="61">
        <f t="shared" si="1"/>
        <v>100</v>
      </c>
      <c r="K42" s="13">
        <f t="shared" si="2"/>
        <v>440.10548399999999</v>
      </c>
      <c r="L42" s="13">
        <f t="shared" si="2"/>
        <v>146.70182799999998</v>
      </c>
      <c r="M42" s="13">
        <f t="shared" si="2"/>
        <v>0</v>
      </c>
      <c r="N42" s="13">
        <f t="shared" si="2"/>
        <v>733.50914</v>
      </c>
      <c r="O42" s="13">
        <f t="shared" si="2"/>
        <v>146.70182799999998</v>
      </c>
      <c r="P42" s="62">
        <f t="shared" si="3"/>
        <v>1467.01828</v>
      </c>
      <c r="Q42" s="37">
        <f t="shared" si="4"/>
        <v>30</v>
      </c>
      <c r="R42" s="37">
        <f t="shared" si="4"/>
        <v>10</v>
      </c>
      <c r="S42" s="37">
        <f t="shared" si="4"/>
        <v>0</v>
      </c>
      <c r="T42" s="37">
        <f t="shared" si="4"/>
        <v>50</v>
      </c>
      <c r="U42" s="37">
        <f t="shared" si="4"/>
        <v>10</v>
      </c>
      <c r="V42" s="63">
        <f t="shared" si="5"/>
        <v>100</v>
      </c>
    </row>
    <row r="43" spans="1:22" ht="11.25" customHeight="1" x14ac:dyDescent="0.2">
      <c r="A43" s="19" t="s">
        <v>103</v>
      </c>
      <c r="B43" s="59">
        <v>6.8</v>
      </c>
      <c r="C43" s="11">
        <v>0.09</v>
      </c>
      <c r="D43" s="11">
        <v>0</v>
      </c>
      <c r="E43" s="12">
        <v>20</v>
      </c>
      <c r="F43" s="12">
        <v>10</v>
      </c>
      <c r="G43" s="60"/>
      <c r="H43" s="12">
        <v>30</v>
      </c>
      <c r="I43" s="41">
        <v>10</v>
      </c>
      <c r="J43" s="61">
        <f t="shared" si="1"/>
        <v>70</v>
      </c>
      <c r="K43" s="13">
        <f t="shared" si="2"/>
        <v>81.768231999999998</v>
      </c>
      <c r="L43" s="13">
        <f t="shared" si="2"/>
        <v>40.884115999999999</v>
      </c>
      <c r="M43" s="13">
        <f t="shared" si="2"/>
        <v>0</v>
      </c>
      <c r="N43" s="13">
        <f t="shared" si="2"/>
        <v>122.65234799999999</v>
      </c>
      <c r="O43" s="13">
        <f t="shared" si="2"/>
        <v>40.884115999999999</v>
      </c>
      <c r="P43" s="62">
        <f t="shared" si="3"/>
        <v>286.18881199999998</v>
      </c>
      <c r="Q43" s="37">
        <f t="shared" si="4"/>
        <v>20</v>
      </c>
      <c r="R43" s="37">
        <f t="shared" si="4"/>
        <v>10</v>
      </c>
      <c r="S43" s="37">
        <f t="shared" si="4"/>
        <v>0</v>
      </c>
      <c r="T43" s="37">
        <f t="shared" si="4"/>
        <v>30</v>
      </c>
      <c r="U43" s="37">
        <f t="shared" si="4"/>
        <v>10</v>
      </c>
      <c r="V43" s="63">
        <f t="shared" si="5"/>
        <v>70</v>
      </c>
    </row>
    <row r="44" spans="1:22" ht="11.25" customHeight="1" x14ac:dyDescent="0.2">
      <c r="A44" s="19" t="s">
        <v>102</v>
      </c>
      <c r="B44" s="59">
        <v>13.4</v>
      </c>
      <c r="C44" s="11">
        <v>0.09</v>
      </c>
      <c r="D44" s="11">
        <v>0</v>
      </c>
      <c r="E44" s="12">
        <v>30</v>
      </c>
      <c r="F44" s="12">
        <v>60</v>
      </c>
      <c r="G44" s="60">
        <v>30</v>
      </c>
      <c r="H44" s="12">
        <v>50</v>
      </c>
      <c r="I44" s="41">
        <v>10</v>
      </c>
      <c r="J44" s="61">
        <f t="shared" si="1"/>
        <v>180</v>
      </c>
      <c r="K44" s="13">
        <f t="shared" si="2"/>
        <v>241.69727399999996</v>
      </c>
      <c r="L44" s="13">
        <f t="shared" si="2"/>
        <v>483.39454799999993</v>
      </c>
      <c r="M44" s="13">
        <f t="shared" si="2"/>
        <v>241.69727399999996</v>
      </c>
      <c r="N44" s="13">
        <f t="shared" si="2"/>
        <v>402.82879000000003</v>
      </c>
      <c r="O44" s="13">
        <f t="shared" si="2"/>
        <v>80.565758000000002</v>
      </c>
      <c r="P44" s="62">
        <f t="shared" si="3"/>
        <v>1450.183644</v>
      </c>
      <c r="Q44" s="37">
        <f t="shared" si="4"/>
        <v>30</v>
      </c>
      <c r="R44" s="37">
        <f t="shared" si="4"/>
        <v>60</v>
      </c>
      <c r="S44" s="37">
        <f t="shared" si="4"/>
        <v>30</v>
      </c>
      <c r="T44" s="37">
        <f t="shared" si="4"/>
        <v>50</v>
      </c>
      <c r="U44" s="37">
        <f t="shared" si="4"/>
        <v>10</v>
      </c>
      <c r="V44" s="63">
        <f t="shared" si="5"/>
        <v>180</v>
      </c>
    </row>
    <row r="45" spans="1:22" ht="11.25" customHeight="1" x14ac:dyDescent="0.2">
      <c r="A45" s="19" t="s">
        <v>31</v>
      </c>
      <c r="B45" s="59">
        <v>61.2</v>
      </c>
      <c r="C45" s="11">
        <v>0.15</v>
      </c>
      <c r="D45" s="11">
        <v>0</v>
      </c>
      <c r="E45" s="12">
        <v>10</v>
      </c>
      <c r="F45" s="12"/>
      <c r="G45" s="60">
        <v>5</v>
      </c>
      <c r="H45" s="12">
        <v>20</v>
      </c>
      <c r="I45" s="41"/>
      <c r="J45" s="61">
        <f t="shared" si="1"/>
        <v>35</v>
      </c>
      <c r="K45" s="13">
        <f t="shared" si="2"/>
        <v>343.69613999999996</v>
      </c>
      <c r="L45" s="13">
        <f t="shared" si="2"/>
        <v>0</v>
      </c>
      <c r="M45" s="13">
        <f t="shared" si="2"/>
        <v>171.84806999999998</v>
      </c>
      <c r="N45" s="13">
        <f t="shared" si="2"/>
        <v>687.39227999999991</v>
      </c>
      <c r="O45" s="13">
        <f t="shared" si="2"/>
        <v>0</v>
      </c>
      <c r="P45" s="62">
        <f t="shared" si="3"/>
        <v>1202.9364899999998</v>
      </c>
      <c r="Q45" s="37">
        <f t="shared" si="4"/>
        <v>10</v>
      </c>
      <c r="R45" s="37">
        <f t="shared" si="4"/>
        <v>0</v>
      </c>
      <c r="S45" s="37">
        <f t="shared" si="4"/>
        <v>5</v>
      </c>
      <c r="T45" s="37">
        <f t="shared" si="4"/>
        <v>20</v>
      </c>
      <c r="U45" s="37">
        <f t="shared" si="4"/>
        <v>0</v>
      </c>
      <c r="V45" s="63">
        <f t="shared" si="5"/>
        <v>35</v>
      </c>
    </row>
    <row r="46" spans="1:22" ht="11.25" customHeight="1" x14ac:dyDescent="0.2">
      <c r="A46" s="19" t="s">
        <v>112</v>
      </c>
      <c r="B46" s="59">
        <v>39</v>
      </c>
      <c r="C46" s="11">
        <v>0.2</v>
      </c>
      <c r="D46" s="11">
        <v>0</v>
      </c>
      <c r="E46" s="12">
        <v>10</v>
      </c>
      <c r="F46" s="12">
        <v>5</v>
      </c>
      <c r="G46" s="60">
        <v>20</v>
      </c>
      <c r="H46" s="12">
        <v>0</v>
      </c>
      <c r="I46" s="41"/>
      <c r="J46" s="61">
        <f t="shared" si="1"/>
        <v>35</v>
      </c>
      <c r="K46" s="13">
        <f t="shared" si="2"/>
        <v>206.13840000000002</v>
      </c>
      <c r="L46" s="13">
        <f t="shared" si="2"/>
        <v>103.06920000000001</v>
      </c>
      <c r="M46" s="13">
        <f t="shared" si="2"/>
        <v>412.27680000000004</v>
      </c>
      <c r="N46" s="13">
        <f t="shared" si="2"/>
        <v>0</v>
      </c>
      <c r="O46" s="13">
        <f t="shared" si="2"/>
        <v>0</v>
      </c>
      <c r="P46" s="62">
        <f t="shared" si="3"/>
        <v>721.48440000000005</v>
      </c>
      <c r="Q46" s="37">
        <f t="shared" si="4"/>
        <v>10</v>
      </c>
      <c r="R46" s="37">
        <f t="shared" si="4"/>
        <v>5</v>
      </c>
      <c r="S46" s="37">
        <f t="shared" si="4"/>
        <v>20</v>
      </c>
      <c r="T46" s="37">
        <f t="shared" si="4"/>
        <v>0</v>
      </c>
      <c r="U46" s="37">
        <f t="shared" si="4"/>
        <v>0</v>
      </c>
      <c r="V46" s="63">
        <f t="shared" si="5"/>
        <v>35</v>
      </c>
    </row>
    <row r="47" spans="1:22" ht="11.25" customHeight="1" x14ac:dyDescent="0.2">
      <c r="A47" s="19" t="s">
        <v>44</v>
      </c>
      <c r="B47" s="59">
        <v>79</v>
      </c>
      <c r="C47" s="11">
        <v>0.2</v>
      </c>
      <c r="D47" s="11">
        <v>0</v>
      </c>
      <c r="E47" s="12"/>
      <c r="F47" s="12"/>
      <c r="G47" s="60">
        <v>10</v>
      </c>
      <c r="H47" s="12">
        <v>10</v>
      </c>
      <c r="I47" s="41">
        <v>10</v>
      </c>
      <c r="J47" s="61">
        <f t="shared" si="1"/>
        <v>30</v>
      </c>
      <c r="K47" s="13">
        <f t="shared" si="2"/>
        <v>0</v>
      </c>
      <c r="L47" s="13">
        <f t="shared" si="2"/>
        <v>0</v>
      </c>
      <c r="M47" s="13">
        <f t="shared" si="2"/>
        <v>417.56240000000003</v>
      </c>
      <c r="N47" s="13">
        <f t="shared" si="2"/>
        <v>417.56240000000003</v>
      </c>
      <c r="O47" s="13">
        <f t="shared" si="2"/>
        <v>417.56240000000003</v>
      </c>
      <c r="P47" s="62">
        <f t="shared" si="3"/>
        <v>1252.6872000000001</v>
      </c>
      <c r="Q47" s="37">
        <f t="shared" si="4"/>
        <v>0</v>
      </c>
      <c r="R47" s="37">
        <f t="shared" si="4"/>
        <v>0</v>
      </c>
      <c r="S47" s="37">
        <f t="shared" si="4"/>
        <v>10</v>
      </c>
      <c r="T47" s="37">
        <f t="shared" si="4"/>
        <v>10</v>
      </c>
      <c r="U47" s="37">
        <f t="shared" si="4"/>
        <v>10</v>
      </c>
      <c r="V47" s="63">
        <f t="shared" si="5"/>
        <v>30</v>
      </c>
    </row>
    <row r="48" spans="1:22" ht="11.25" customHeight="1" x14ac:dyDescent="0.2">
      <c r="A48" s="19" t="s">
        <v>113</v>
      </c>
      <c r="B48" s="59">
        <v>29.5</v>
      </c>
      <c r="C48" s="11">
        <v>0.2</v>
      </c>
      <c r="D48" s="11">
        <v>0</v>
      </c>
      <c r="E48" s="12">
        <v>10</v>
      </c>
      <c r="F48" s="12"/>
      <c r="G48" s="60">
        <v>20</v>
      </c>
      <c r="H48" s="12"/>
      <c r="I48" s="41"/>
      <c r="J48" s="61">
        <f t="shared" si="1"/>
        <v>30</v>
      </c>
      <c r="K48" s="13">
        <f t="shared" si="2"/>
        <v>155.92520000000002</v>
      </c>
      <c r="L48" s="13">
        <f t="shared" si="2"/>
        <v>0</v>
      </c>
      <c r="M48" s="13">
        <f t="shared" si="2"/>
        <v>311.85040000000004</v>
      </c>
      <c r="N48" s="13">
        <f t="shared" si="2"/>
        <v>0</v>
      </c>
      <c r="O48" s="13">
        <f t="shared" si="2"/>
        <v>0</v>
      </c>
      <c r="P48" s="62">
        <f t="shared" si="3"/>
        <v>467.77560000000005</v>
      </c>
      <c r="Q48" s="37">
        <f t="shared" si="4"/>
        <v>10</v>
      </c>
      <c r="R48" s="37">
        <f t="shared" si="4"/>
        <v>0</v>
      </c>
      <c r="S48" s="37">
        <f t="shared" si="4"/>
        <v>20</v>
      </c>
      <c r="T48" s="37">
        <f t="shared" si="4"/>
        <v>0</v>
      </c>
      <c r="U48" s="37">
        <f t="shared" si="4"/>
        <v>0</v>
      </c>
      <c r="V48" s="63">
        <f t="shared" si="5"/>
        <v>30</v>
      </c>
    </row>
    <row r="49" spans="1:22" ht="11.25" customHeight="1" x14ac:dyDescent="0.2">
      <c r="A49" s="19" t="s">
        <v>43</v>
      </c>
      <c r="B49" s="59">
        <v>54.6</v>
      </c>
      <c r="C49" s="11">
        <v>0.2</v>
      </c>
      <c r="D49" s="11">
        <v>0</v>
      </c>
      <c r="E49" s="12"/>
      <c r="F49" s="12"/>
      <c r="G49" s="60">
        <v>10</v>
      </c>
      <c r="H49" s="12">
        <v>5</v>
      </c>
      <c r="I49" s="41">
        <v>10</v>
      </c>
      <c r="J49" s="61">
        <f t="shared" si="1"/>
        <v>25</v>
      </c>
      <c r="K49" s="13">
        <f t="shared" si="2"/>
        <v>0</v>
      </c>
      <c r="L49" s="13">
        <f t="shared" si="2"/>
        <v>0</v>
      </c>
      <c r="M49" s="13">
        <f t="shared" si="2"/>
        <v>288.59375999999997</v>
      </c>
      <c r="N49" s="13">
        <f t="shared" si="2"/>
        <v>144.29687999999999</v>
      </c>
      <c r="O49" s="13">
        <f t="shared" si="2"/>
        <v>288.59375999999997</v>
      </c>
      <c r="P49" s="62">
        <f t="shared" si="3"/>
        <v>721.48439999999994</v>
      </c>
      <c r="Q49" s="37">
        <f t="shared" si="4"/>
        <v>0</v>
      </c>
      <c r="R49" s="37">
        <f t="shared" si="4"/>
        <v>0</v>
      </c>
      <c r="S49" s="37">
        <f t="shared" si="4"/>
        <v>10</v>
      </c>
      <c r="T49" s="37">
        <f t="shared" si="4"/>
        <v>5</v>
      </c>
      <c r="U49" s="37">
        <f t="shared" si="4"/>
        <v>10</v>
      </c>
      <c r="V49" s="63">
        <f t="shared" si="5"/>
        <v>25</v>
      </c>
    </row>
    <row r="50" spans="1:22" ht="11.25" customHeight="1" x14ac:dyDescent="0.2">
      <c r="A50" s="19" t="s">
        <v>94</v>
      </c>
      <c r="B50" s="59">
        <v>40.4</v>
      </c>
      <c r="C50" s="11">
        <v>0.09</v>
      </c>
      <c r="D50" s="11">
        <v>0</v>
      </c>
      <c r="E50" s="12">
        <v>25</v>
      </c>
      <c r="F50" s="12">
        <v>50</v>
      </c>
      <c r="G50" s="60">
        <v>10</v>
      </c>
      <c r="H50" s="12">
        <v>30</v>
      </c>
      <c r="I50" s="41"/>
      <c r="J50" s="61">
        <f t="shared" si="1"/>
        <v>115</v>
      </c>
      <c r="K50" s="13">
        <f t="shared" si="2"/>
        <v>607.24936999999989</v>
      </c>
      <c r="L50" s="13">
        <f t="shared" si="2"/>
        <v>1214.4987399999998</v>
      </c>
      <c r="M50" s="13">
        <f t="shared" si="2"/>
        <v>242.89974800000002</v>
      </c>
      <c r="N50" s="13">
        <f t="shared" si="2"/>
        <v>728.69924399999991</v>
      </c>
      <c r="O50" s="13">
        <f t="shared" si="2"/>
        <v>0</v>
      </c>
      <c r="P50" s="62">
        <f t="shared" si="3"/>
        <v>2793.3471019999993</v>
      </c>
      <c r="Q50" s="37">
        <f t="shared" si="4"/>
        <v>25</v>
      </c>
      <c r="R50" s="37">
        <f t="shared" si="4"/>
        <v>50</v>
      </c>
      <c r="S50" s="37">
        <f t="shared" si="4"/>
        <v>10</v>
      </c>
      <c r="T50" s="37">
        <f t="shared" si="4"/>
        <v>30</v>
      </c>
      <c r="U50" s="37">
        <f t="shared" si="4"/>
        <v>0</v>
      </c>
      <c r="V50" s="63">
        <f t="shared" si="5"/>
        <v>115</v>
      </c>
    </row>
    <row r="51" spans="1:22" ht="11.25" customHeight="1" x14ac:dyDescent="0.2">
      <c r="A51" s="19" t="s">
        <v>45</v>
      </c>
      <c r="B51" s="59">
        <v>28.4</v>
      </c>
      <c r="C51" s="11">
        <v>0.23</v>
      </c>
      <c r="D51" s="11">
        <v>0</v>
      </c>
      <c r="E51" s="12">
        <v>75</v>
      </c>
      <c r="F51" s="12">
        <v>100</v>
      </c>
      <c r="G51" s="60">
        <v>80</v>
      </c>
      <c r="H51" s="12">
        <v>60</v>
      </c>
      <c r="I51" s="41">
        <v>60</v>
      </c>
      <c r="J51" s="61">
        <f t="shared" si="1"/>
        <v>375</v>
      </c>
      <c r="K51" s="13">
        <f t="shared" si="2"/>
        <v>1083.6140700000001</v>
      </c>
      <c r="L51" s="13">
        <f t="shared" si="2"/>
        <v>1444.8187599999999</v>
      </c>
      <c r="M51" s="13">
        <f t="shared" si="2"/>
        <v>1155.8550079999998</v>
      </c>
      <c r="N51" s="13">
        <f t="shared" si="2"/>
        <v>866.891256</v>
      </c>
      <c r="O51" s="13">
        <f t="shared" si="2"/>
        <v>866.891256</v>
      </c>
      <c r="P51" s="62">
        <f t="shared" si="3"/>
        <v>5418.0703499999991</v>
      </c>
      <c r="Q51" s="37">
        <f t="shared" si="4"/>
        <v>75</v>
      </c>
      <c r="R51" s="37">
        <f t="shared" si="4"/>
        <v>100</v>
      </c>
      <c r="S51" s="37">
        <f t="shared" si="4"/>
        <v>80</v>
      </c>
      <c r="T51" s="37">
        <f t="shared" si="4"/>
        <v>60</v>
      </c>
      <c r="U51" s="37">
        <f t="shared" si="4"/>
        <v>60</v>
      </c>
      <c r="V51" s="63">
        <f t="shared" si="5"/>
        <v>375</v>
      </c>
    </row>
    <row r="52" spans="1:22" ht="11.25" customHeight="1" x14ac:dyDescent="0.2">
      <c r="A52" s="19" t="s">
        <v>89</v>
      </c>
      <c r="B52" s="59">
        <v>38.799999999999997</v>
      </c>
      <c r="C52" s="11">
        <v>0.15</v>
      </c>
      <c r="D52" s="11">
        <v>0</v>
      </c>
      <c r="E52" s="12">
        <v>15</v>
      </c>
      <c r="F52" s="12">
        <v>10</v>
      </c>
      <c r="G52" s="60">
        <v>20</v>
      </c>
      <c r="H52" s="12"/>
      <c r="I52" s="41"/>
      <c r="J52" s="61">
        <f t="shared" si="1"/>
        <v>45</v>
      </c>
      <c r="K52" s="13">
        <f t="shared" si="2"/>
        <v>326.84829000000002</v>
      </c>
      <c r="L52" s="13">
        <f t="shared" si="2"/>
        <v>217.89885999999996</v>
      </c>
      <c r="M52" s="13">
        <f t="shared" si="2"/>
        <v>435.79771999999991</v>
      </c>
      <c r="N52" s="13">
        <f t="shared" si="2"/>
        <v>0</v>
      </c>
      <c r="O52" s="13">
        <f t="shared" si="2"/>
        <v>0</v>
      </c>
      <c r="P52" s="62">
        <f t="shared" si="3"/>
        <v>980.54486999999983</v>
      </c>
      <c r="Q52" s="37">
        <f t="shared" si="4"/>
        <v>15</v>
      </c>
      <c r="R52" s="37">
        <f t="shared" si="4"/>
        <v>10</v>
      </c>
      <c r="S52" s="37">
        <f t="shared" si="4"/>
        <v>20</v>
      </c>
      <c r="T52" s="37">
        <f t="shared" si="4"/>
        <v>0</v>
      </c>
      <c r="U52" s="37">
        <f t="shared" si="4"/>
        <v>0</v>
      </c>
      <c r="V52" s="63">
        <f t="shared" si="5"/>
        <v>45</v>
      </c>
    </row>
    <row r="53" spans="1:22" ht="11.25" customHeight="1" x14ac:dyDescent="0.2">
      <c r="A53" s="19" t="s">
        <v>114</v>
      </c>
      <c r="B53" s="59">
        <v>27.1</v>
      </c>
      <c r="C53" s="11">
        <v>0.15</v>
      </c>
      <c r="D53" s="11">
        <v>0</v>
      </c>
      <c r="E53" s="12">
        <v>10</v>
      </c>
      <c r="F53" s="12"/>
      <c r="G53" s="60">
        <v>20</v>
      </c>
      <c r="H53" s="12">
        <v>30</v>
      </c>
      <c r="I53" s="41"/>
      <c r="J53" s="61">
        <f t="shared" si="1"/>
        <v>60</v>
      </c>
      <c r="K53" s="13">
        <f t="shared" si="2"/>
        <v>152.19224499999999</v>
      </c>
      <c r="L53" s="13">
        <f t="shared" si="2"/>
        <v>0</v>
      </c>
      <c r="M53" s="13">
        <f t="shared" si="2"/>
        <v>304.38448999999997</v>
      </c>
      <c r="N53" s="13">
        <f t="shared" si="2"/>
        <v>456.57673499999999</v>
      </c>
      <c r="O53" s="13">
        <f t="shared" si="2"/>
        <v>0</v>
      </c>
      <c r="P53" s="62">
        <f t="shared" si="3"/>
        <v>913.15346999999997</v>
      </c>
      <c r="Q53" s="37">
        <f t="shared" si="4"/>
        <v>10</v>
      </c>
      <c r="R53" s="37">
        <f t="shared" si="4"/>
        <v>0</v>
      </c>
      <c r="S53" s="37">
        <f t="shared" si="4"/>
        <v>20</v>
      </c>
      <c r="T53" s="37">
        <f t="shared" si="4"/>
        <v>30</v>
      </c>
      <c r="U53" s="37">
        <f t="shared" si="4"/>
        <v>0</v>
      </c>
      <c r="V53" s="63">
        <f t="shared" si="5"/>
        <v>60</v>
      </c>
    </row>
    <row r="54" spans="1:22" ht="11.25" customHeight="1" x14ac:dyDescent="0.2">
      <c r="A54" s="19" t="s">
        <v>46</v>
      </c>
      <c r="B54" s="59">
        <v>75</v>
      </c>
      <c r="C54" s="11">
        <v>0.15</v>
      </c>
      <c r="D54" s="11">
        <v>0</v>
      </c>
      <c r="E54" s="12">
        <v>5</v>
      </c>
      <c r="F54" s="12">
        <v>5</v>
      </c>
      <c r="G54" s="60">
        <v>5</v>
      </c>
      <c r="H54" s="12">
        <v>10</v>
      </c>
      <c r="I54" s="41"/>
      <c r="J54" s="61">
        <f t="shared" si="1"/>
        <v>25</v>
      </c>
      <c r="K54" s="13">
        <f t="shared" si="2"/>
        <v>210.59812499999998</v>
      </c>
      <c r="L54" s="13">
        <f t="shared" si="2"/>
        <v>210.59812499999998</v>
      </c>
      <c r="M54" s="13">
        <f t="shared" si="2"/>
        <v>210.59812499999998</v>
      </c>
      <c r="N54" s="13">
        <f t="shared" si="2"/>
        <v>421.19624999999996</v>
      </c>
      <c r="O54" s="13">
        <f t="shared" si="2"/>
        <v>0</v>
      </c>
      <c r="P54" s="62">
        <f t="shared" si="3"/>
        <v>1052.9906249999999</v>
      </c>
      <c r="Q54" s="37">
        <f t="shared" si="4"/>
        <v>5</v>
      </c>
      <c r="R54" s="37">
        <f t="shared" si="4"/>
        <v>5</v>
      </c>
      <c r="S54" s="37">
        <f t="shared" si="4"/>
        <v>5</v>
      </c>
      <c r="T54" s="37">
        <f t="shared" si="4"/>
        <v>10</v>
      </c>
      <c r="U54" s="37">
        <f t="shared" si="4"/>
        <v>0</v>
      </c>
      <c r="V54" s="63">
        <f t="shared" si="5"/>
        <v>25</v>
      </c>
    </row>
    <row r="55" spans="1:22" ht="11.25" customHeight="1" x14ac:dyDescent="0.2">
      <c r="A55" s="19" t="s">
        <v>47</v>
      </c>
      <c r="B55" s="59">
        <v>13.2</v>
      </c>
      <c r="C55" s="11">
        <v>0.15</v>
      </c>
      <c r="D55" s="11">
        <v>0</v>
      </c>
      <c r="E55" s="12"/>
      <c r="F55" s="12"/>
      <c r="G55" s="60"/>
      <c r="H55" s="12"/>
      <c r="I55" s="41"/>
      <c r="J55" s="61">
        <f t="shared" si="1"/>
        <v>0</v>
      </c>
      <c r="K55" s="13">
        <f t="shared" si="2"/>
        <v>0</v>
      </c>
      <c r="L55" s="13">
        <f t="shared" si="2"/>
        <v>0</v>
      </c>
      <c r="M55" s="13">
        <f t="shared" si="2"/>
        <v>0</v>
      </c>
      <c r="N55" s="13">
        <f t="shared" si="2"/>
        <v>0</v>
      </c>
      <c r="O55" s="13">
        <f t="shared" si="2"/>
        <v>0</v>
      </c>
      <c r="P55" s="62">
        <f t="shared" si="3"/>
        <v>0</v>
      </c>
      <c r="Q55" s="37">
        <f t="shared" si="4"/>
        <v>0</v>
      </c>
      <c r="R55" s="37">
        <f t="shared" si="4"/>
        <v>0</v>
      </c>
      <c r="S55" s="37">
        <f t="shared" si="4"/>
        <v>0</v>
      </c>
      <c r="T55" s="37">
        <f t="shared" si="4"/>
        <v>0</v>
      </c>
      <c r="U55" s="37">
        <f t="shared" si="4"/>
        <v>0</v>
      </c>
      <c r="V55" s="63">
        <f t="shared" si="5"/>
        <v>0</v>
      </c>
    </row>
    <row r="56" spans="1:22" ht="11.25" customHeight="1" x14ac:dyDescent="0.2">
      <c r="A56" s="19" t="s">
        <v>48</v>
      </c>
      <c r="B56" s="59">
        <v>19.600000000000001</v>
      </c>
      <c r="C56" s="11">
        <v>0.15</v>
      </c>
      <c r="D56" s="11">
        <v>0</v>
      </c>
      <c r="E56" s="12"/>
      <c r="F56" s="12"/>
      <c r="G56" s="60"/>
      <c r="H56" s="12"/>
      <c r="I56" s="41"/>
      <c r="J56" s="61">
        <f t="shared" si="1"/>
        <v>0</v>
      </c>
      <c r="K56" s="13">
        <f t="shared" si="2"/>
        <v>0</v>
      </c>
      <c r="L56" s="13">
        <f t="shared" si="2"/>
        <v>0</v>
      </c>
      <c r="M56" s="13">
        <f t="shared" si="2"/>
        <v>0</v>
      </c>
      <c r="N56" s="13">
        <f t="shared" si="2"/>
        <v>0</v>
      </c>
      <c r="O56" s="13">
        <f t="shared" si="2"/>
        <v>0</v>
      </c>
      <c r="P56" s="62">
        <f t="shared" si="3"/>
        <v>0</v>
      </c>
      <c r="Q56" s="37">
        <f t="shared" si="4"/>
        <v>0</v>
      </c>
      <c r="R56" s="37">
        <f t="shared" si="4"/>
        <v>0</v>
      </c>
      <c r="S56" s="37">
        <f t="shared" si="4"/>
        <v>0</v>
      </c>
      <c r="T56" s="37">
        <f t="shared" si="4"/>
        <v>0</v>
      </c>
      <c r="U56" s="37">
        <f t="shared" si="4"/>
        <v>0</v>
      </c>
      <c r="V56" s="63">
        <f t="shared" si="5"/>
        <v>0</v>
      </c>
    </row>
    <row r="57" spans="1:22" ht="11.25" customHeight="1" x14ac:dyDescent="0.2">
      <c r="A57" s="19" t="s">
        <v>104</v>
      </c>
      <c r="B57" s="59">
        <v>26.5</v>
      </c>
      <c r="C57" s="11">
        <v>0.05</v>
      </c>
      <c r="D57" s="11">
        <v>0</v>
      </c>
      <c r="E57" s="12"/>
      <c r="F57" s="12">
        <v>10</v>
      </c>
      <c r="G57" s="60"/>
      <c r="H57" s="12">
        <v>5</v>
      </c>
      <c r="I57" s="41"/>
      <c r="J57" s="61">
        <f t="shared" si="1"/>
        <v>15</v>
      </c>
      <c r="K57" s="13">
        <f t="shared" si="2"/>
        <v>0</v>
      </c>
      <c r="L57" s="13">
        <f t="shared" si="2"/>
        <v>166.33122499999999</v>
      </c>
      <c r="M57" s="13">
        <f t="shared" si="2"/>
        <v>0</v>
      </c>
      <c r="N57" s="13">
        <f t="shared" si="2"/>
        <v>83.165612499999995</v>
      </c>
      <c r="O57" s="13">
        <f t="shared" si="2"/>
        <v>0</v>
      </c>
      <c r="P57" s="62">
        <f t="shared" si="3"/>
        <v>249.49683749999997</v>
      </c>
      <c r="Q57" s="37">
        <f t="shared" si="4"/>
        <v>0</v>
      </c>
      <c r="R57" s="37">
        <f t="shared" si="4"/>
        <v>10</v>
      </c>
      <c r="S57" s="37">
        <f t="shared" si="4"/>
        <v>0</v>
      </c>
      <c r="T57" s="37">
        <f t="shared" si="4"/>
        <v>5</v>
      </c>
      <c r="U57" s="37">
        <f t="shared" si="4"/>
        <v>0</v>
      </c>
      <c r="V57" s="63">
        <f t="shared" si="5"/>
        <v>15</v>
      </c>
    </row>
    <row r="58" spans="1:22" ht="11.25" customHeight="1" x14ac:dyDescent="0.2">
      <c r="A58" s="19" t="s">
        <v>49</v>
      </c>
      <c r="B58" s="59">
        <v>55</v>
      </c>
      <c r="C58" s="11">
        <v>0.3</v>
      </c>
      <c r="D58" s="11">
        <v>0</v>
      </c>
      <c r="E58" s="12">
        <v>60</v>
      </c>
      <c r="F58" s="12">
        <v>100</v>
      </c>
      <c r="G58" s="60">
        <v>40</v>
      </c>
      <c r="H58" s="12">
        <v>30</v>
      </c>
      <c r="I58" s="41">
        <v>10</v>
      </c>
      <c r="J58" s="61">
        <f t="shared" si="1"/>
        <v>240</v>
      </c>
      <c r="K58" s="13">
        <f t="shared" ref="K58:O103" si="6">(E58*$B58*0.6607)*(1-$C58)</f>
        <v>1526.2169999999999</v>
      </c>
      <c r="L58" s="13">
        <f t="shared" si="6"/>
        <v>2543.6949999999997</v>
      </c>
      <c r="M58" s="13">
        <f t="shared" si="6"/>
        <v>1017.478</v>
      </c>
      <c r="N58" s="13">
        <f t="shared" si="6"/>
        <v>763.10849999999994</v>
      </c>
      <c r="O58" s="13">
        <f t="shared" si="6"/>
        <v>254.36949999999999</v>
      </c>
      <c r="P58" s="62">
        <f t="shared" si="3"/>
        <v>6104.8679999999995</v>
      </c>
      <c r="Q58" s="37">
        <f t="shared" ref="Q58:U103" si="7">E58*(1+$D58)</f>
        <v>60</v>
      </c>
      <c r="R58" s="37">
        <f t="shared" si="7"/>
        <v>100</v>
      </c>
      <c r="S58" s="37">
        <f t="shared" si="7"/>
        <v>40</v>
      </c>
      <c r="T58" s="37">
        <f t="shared" si="7"/>
        <v>30</v>
      </c>
      <c r="U58" s="37">
        <f t="shared" si="7"/>
        <v>10</v>
      </c>
      <c r="V58" s="63">
        <f t="shared" si="5"/>
        <v>240</v>
      </c>
    </row>
    <row r="59" spans="1:22" ht="11.25" customHeight="1" x14ac:dyDescent="0.2">
      <c r="A59" s="19" t="s">
        <v>50</v>
      </c>
      <c r="B59" s="59">
        <v>99</v>
      </c>
      <c r="C59" s="11">
        <v>0.3</v>
      </c>
      <c r="D59" s="11">
        <v>0</v>
      </c>
      <c r="E59" s="12">
        <v>25</v>
      </c>
      <c r="F59" s="12">
        <v>30</v>
      </c>
      <c r="G59" s="60">
        <v>15</v>
      </c>
      <c r="H59" s="12">
        <v>20</v>
      </c>
      <c r="I59" s="41">
        <v>10</v>
      </c>
      <c r="J59" s="61">
        <f t="shared" si="1"/>
        <v>100</v>
      </c>
      <c r="K59" s="13">
        <f t="shared" si="6"/>
        <v>1144.6627499999997</v>
      </c>
      <c r="L59" s="13">
        <f t="shared" si="6"/>
        <v>1373.5952999999997</v>
      </c>
      <c r="M59" s="13">
        <f t="shared" si="6"/>
        <v>686.79764999999986</v>
      </c>
      <c r="N59" s="13">
        <f t="shared" si="6"/>
        <v>915.73019999999985</v>
      </c>
      <c r="O59" s="13">
        <f t="shared" si="6"/>
        <v>457.86509999999993</v>
      </c>
      <c r="P59" s="62">
        <f t="shared" si="3"/>
        <v>4578.6509999999989</v>
      </c>
      <c r="Q59" s="37">
        <f t="shared" si="7"/>
        <v>25</v>
      </c>
      <c r="R59" s="37">
        <f t="shared" si="7"/>
        <v>30</v>
      </c>
      <c r="S59" s="37">
        <f t="shared" si="7"/>
        <v>15</v>
      </c>
      <c r="T59" s="37">
        <f t="shared" si="7"/>
        <v>20</v>
      </c>
      <c r="U59" s="37">
        <f t="shared" si="7"/>
        <v>10</v>
      </c>
      <c r="V59" s="63">
        <f t="shared" si="5"/>
        <v>100</v>
      </c>
    </row>
    <row r="60" spans="1:22" ht="11.25" customHeight="1" x14ac:dyDescent="0.2">
      <c r="A60" s="19" t="s">
        <v>51</v>
      </c>
      <c r="B60" s="59">
        <v>42</v>
      </c>
      <c r="C60" s="11">
        <v>0.3</v>
      </c>
      <c r="D60" s="11">
        <v>0</v>
      </c>
      <c r="E60" s="19">
        <v>20</v>
      </c>
      <c r="F60" s="19"/>
      <c r="G60" s="81"/>
      <c r="H60" s="19">
        <v>10</v>
      </c>
      <c r="I60" s="82"/>
      <c r="J60" s="61">
        <f t="shared" si="1"/>
        <v>30</v>
      </c>
      <c r="K60" s="13">
        <f t="shared" si="6"/>
        <v>388.49159999999995</v>
      </c>
      <c r="L60" s="13">
        <f t="shared" si="6"/>
        <v>0</v>
      </c>
      <c r="M60" s="13">
        <f t="shared" si="6"/>
        <v>0</v>
      </c>
      <c r="N60" s="13">
        <f t="shared" si="6"/>
        <v>194.24579999999997</v>
      </c>
      <c r="O60" s="13">
        <f t="shared" si="6"/>
        <v>0</v>
      </c>
      <c r="P60" s="62">
        <f t="shared" si="3"/>
        <v>582.73739999999998</v>
      </c>
      <c r="Q60" s="37">
        <f t="shared" si="7"/>
        <v>20</v>
      </c>
      <c r="R60" s="37">
        <f t="shared" si="7"/>
        <v>0</v>
      </c>
      <c r="S60" s="37">
        <f t="shared" si="7"/>
        <v>0</v>
      </c>
      <c r="T60" s="37">
        <f t="shared" si="7"/>
        <v>10</v>
      </c>
      <c r="U60" s="37">
        <f t="shared" si="7"/>
        <v>0</v>
      </c>
      <c r="V60" s="63">
        <f t="shared" si="5"/>
        <v>30</v>
      </c>
    </row>
    <row r="61" spans="1:22" ht="11.25" customHeight="1" x14ac:dyDescent="0.2">
      <c r="A61" s="19" t="s">
        <v>99</v>
      </c>
      <c r="B61" s="59">
        <v>69</v>
      </c>
      <c r="C61" s="11">
        <v>0.05</v>
      </c>
      <c r="D61" s="11">
        <v>0</v>
      </c>
      <c r="E61" s="19">
        <v>5</v>
      </c>
      <c r="F61" s="19"/>
      <c r="G61" s="83">
        <v>5</v>
      </c>
      <c r="H61" s="19"/>
      <c r="I61" s="82"/>
      <c r="J61" s="61">
        <f t="shared" si="1"/>
        <v>10</v>
      </c>
      <c r="K61" s="13">
        <f t="shared" si="6"/>
        <v>216.54442499999999</v>
      </c>
      <c r="L61" s="13">
        <f t="shared" si="6"/>
        <v>0</v>
      </c>
      <c r="M61" s="13">
        <f t="shared" si="6"/>
        <v>216.54442499999999</v>
      </c>
      <c r="N61" s="13">
        <f t="shared" si="6"/>
        <v>0</v>
      </c>
      <c r="O61" s="13">
        <f t="shared" si="6"/>
        <v>0</v>
      </c>
      <c r="P61" s="62">
        <f t="shared" si="3"/>
        <v>433.08884999999998</v>
      </c>
      <c r="Q61" s="37">
        <f t="shared" si="7"/>
        <v>5</v>
      </c>
      <c r="R61" s="37">
        <f t="shared" si="7"/>
        <v>0</v>
      </c>
      <c r="S61" s="37">
        <f t="shared" si="7"/>
        <v>5</v>
      </c>
      <c r="T61" s="37">
        <f t="shared" si="7"/>
        <v>0</v>
      </c>
      <c r="U61" s="37">
        <f t="shared" si="7"/>
        <v>0</v>
      </c>
      <c r="V61" s="63">
        <f t="shared" si="5"/>
        <v>10</v>
      </c>
    </row>
    <row r="62" spans="1:22" ht="11.25" customHeight="1" x14ac:dyDescent="0.2">
      <c r="A62" s="79" t="s">
        <v>52</v>
      </c>
      <c r="B62" s="80">
        <v>42</v>
      </c>
      <c r="C62" s="11">
        <v>0.2</v>
      </c>
      <c r="D62" s="11">
        <v>0</v>
      </c>
      <c r="E62" s="19">
        <v>25</v>
      </c>
      <c r="F62" s="19">
        <v>20</v>
      </c>
      <c r="G62" s="83">
        <v>30</v>
      </c>
      <c r="H62" s="19">
        <v>20</v>
      </c>
      <c r="I62" s="82"/>
      <c r="J62" s="61">
        <f t="shared" si="1"/>
        <v>95</v>
      </c>
      <c r="K62" s="13">
        <f t="shared" si="6"/>
        <v>554.98799999999994</v>
      </c>
      <c r="L62" s="13">
        <f t="shared" si="6"/>
        <v>443.99039999999997</v>
      </c>
      <c r="M62" s="13">
        <f t="shared" si="6"/>
        <v>665.98559999999998</v>
      </c>
      <c r="N62" s="13">
        <f t="shared" si="6"/>
        <v>443.99039999999997</v>
      </c>
      <c r="O62" s="13">
        <f t="shared" si="6"/>
        <v>0</v>
      </c>
      <c r="P62" s="62">
        <f t="shared" si="3"/>
        <v>2108.9544000000001</v>
      </c>
      <c r="Q62" s="37">
        <f t="shared" si="7"/>
        <v>25</v>
      </c>
      <c r="R62" s="37">
        <f t="shared" si="7"/>
        <v>20</v>
      </c>
      <c r="S62" s="37">
        <f t="shared" si="7"/>
        <v>30</v>
      </c>
      <c r="T62" s="37">
        <f t="shared" si="7"/>
        <v>20</v>
      </c>
      <c r="U62" s="37">
        <f t="shared" si="7"/>
        <v>0</v>
      </c>
      <c r="V62" s="63">
        <f t="shared" si="5"/>
        <v>95</v>
      </c>
    </row>
    <row r="63" spans="1:22" ht="11.25" customHeight="1" x14ac:dyDescent="0.2">
      <c r="A63" s="19" t="s">
        <v>53</v>
      </c>
      <c r="B63" s="59">
        <v>18</v>
      </c>
      <c r="C63" s="11">
        <v>0.23</v>
      </c>
      <c r="D63" s="11">
        <v>0</v>
      </c>
      <c r="E63" s="19">
        <v>50</v>
      </c>
      <c r="F63" s="19">
        <v>80</v>
      </c>
      <c r="G63" s="83">
        <v>80</v>
      </c>
      <c r="H63" s="19"/>
      <c r="I63" s="82"/>
      <c r="J63" s="61">
        <f t="shared" si="1"/>
        <v>210</v>
      </c>
      <c r="K63" s="13">
        <f t="shared" si="6"/>
        <v>457.86509999999998</v>
      </c>
      <c r="L63" s="13">
        <f t="shared" si="6"/>
        <v>732.58416</v>
      </c>
      <c r="M63" s="13">
        <f t="shared" si="6"/>
        <v>732.58416</v>
      </c>
      <c r="N63" s="13">
        <f t="shared" si="6"/>
        <v>0</v>
      </c>
      <c r="O63" s="13">
        <f t="shared" si="6"/>
        <v>0</v>
      </c>
      <c r="P63" s="62">
        <f t="shared" si="3"/>
        <v>1923.0334199999998</v>
      </c>
      <c r="Q63" s="37">
        <f t="shared" si="7"/>
        <v>50</v>
      </c>
      <c r="R63" s="37">
        <f t="shared" si="7"/>
        <v>80</v>
      </c>
      <c r="S63" s="37">
        <f t="shared" si="7"/>
        <v>80</v>
      </c>
      <c r="T63" s="37">
        <f t="shared" si="7"/>
        <v>0</v>
      </c>
      <c r="U63" s="37">
        <f t="shared" si="7"/>
        <v>0</v>
      </c>
      <c r="V63" s="63">
        <f t="shared" si="5"/>
        <v>210</v>
      </c>
    </row>
    <row r="64" spans="1:22" ht="11.25" customHeight="1" x14ac:dyDescent="0.2">
      <c r="A64" s="19" t="s">
        <v>86</v>
      </c>
      <c r="B64" s="59">
        <v>14.3</v>
      </c>
      <c r="C64" s="11">
        <v>0.23</v>
      </c>
      <c r="D64" s="11">
        <v>0</v>
      </c>
      <c r="E64" s="19">
        <v>70</v>
      </c>
      <c r="F64" s="19">
        <v>50</v>
      </c>
      <c r="G64" s="83">
        <v>60</v>
      </c>
      <c r="H64" s="19">
        <v>50</v>
      </c>
      <c r="I64" s="82">
        <v>30</v>
      </c>
      <c r="J64" s="61">
        <f t="shared" si="1"/>
        <v>260</v>
      </c>
      <c r="K64" s="13">
        <f t="shared" si="6"/>
        <v>509.24773899999997</v>
      </c>
      <c r="L64" s="13">
        <f t="shared" si="6"/>
        <v>363.74838499999998</v>
      </c>
      <c r="M64" s="13">
        <f t="shared" si="6"/>
        <v>436.498062</v>
      </c>
      <c r="N64" s="13">
        <f t="shared" si="6"/>
        <v>363.74838499999998</v>
      </c>
      <c r="O64" s="13">
        <f t="shared" si="6"/>
        <v>218.249031</v>
      </c>
      <c r="P64" s="62">
        <f t="shared" si="3"/>
        <v>1891.4916019999998</v>
      </c>
      <c r="Q64" s="37">
        <f t="shared" si="7"/>
        <v>70</v>
      </c>
      <c r="R64" s="37">
        <f t="shared" si="7"/>
        <v>50</v>
      </c>
      <c r="S64" s="37">
        <f t="shared" si="7"/>
        <v>60</v>
      </c>
      <c r="T64" s="37">
        <f t="shared" si="7"/>
        <v>50</v>
      </c>
      <c r="U64" s="37">
        <f t="shared" si="7"/>
        <v>30</v>
      </c>
      <c r="V64" s="63">
        <f t="shared" si="5"/>
        <v>260</v>
      </c>
    </row>
    <row r="65" spans="1:22" ht="11.25" customHeight="1" x14ac:dyDescent="0.2">
      <c r="A65" s="19" t="s">
        <v>127</v>
      </c>
      <c r="B65" s="59">
        <v>130</v>
      </c>
      <c r="C65" s="11">
        <v>0.15</v>
      </c>
      <c r="D65" s="11">
        <v>0</v>
      </c>
      <c r="E65" s="19"/>
      <c r="F65" s="19"/>
      <c r="G65" s="81"/>
      <c r="H65" s="19"/>
      <c r="I65" s="82"/>
      <c r="J65" s="61">
        <f t="shared" si="1"/>
        <v>0</v>
      </c>
      <c r="K65" s="13">
        <f t="shared" si="6"/>
        <v>0</v>
      </c>
      <c r="L65" s="13">
        <f t="shared" si="6"/>
        <v>0</v>
      </c>
      <c r="M65" s="13">
        <f t="shared" si="6"/>
        <v>0</v>
      </c>
      <c r="N65" s="13">
        <f t="shared" si="6"/>
        <v>0</v>
      </c>
      <c r="O65" s="13">
        <f t="shared" si="6"/>
        <v>0</v>
      </c>
      <c r="P65" s="62">
        <f t="shared" si="3"/>
        <v>0</v>
      </c>
      <c r="Q65" s="37">
        <f t="shared" si="7"/>
        <v>0</v>
      </c>
      <c r="R65" s="37">
        <f t="shared" si="7"/>
        <v>0</v>
      </c>
      <c r="S65" s="37">
        <f t="shared" si="7"/>
        <v>0</v>
      </c>
      <c r="T65" s="37">
        <f t="shared" si="7"/>
        <v>0</v>
      </c>
      <c r="U65" s="37">
        <f t="shared" si="7"/>
        <v>0</v>
      </c>
      <c r="V65" s="63">
        <f t="shared" si="5"/>
        <v>0</v>
      </c>
    </row>
    <row r="66" spans="1:22" ht="11.25" customHeight="1" x14ac:dyDescent="0.2">
      <c r="A66" s="19" t="s">
        <v>128</v>
      </c>
      <c r="B66" s="59">
        <v>150</v>
      </c>
      <c r="C66" s="11">
        <v>0.15</v>
      </c>
      <c r="D66" s="11">
        <v>0</v>
      </c>
      <c r="E66" s="19"/>
      <c r="F66" s="19"/>
      <c r="G66" s="81"/>
      <c r="H66" s="19"/>
      <c r="I66" s="82"/>
      <c r="J66" s="61">
        <f t="shared" si="1"/>
        <v>0</v>
      </c>
      <c r="K66" s="13">
        <f t="shared" si="6"/>
        <v>0</v>
      </c>
      <c r="L66" s="13">
        <f t="shared" si="6"/>
        <v>0</v>
      </c>
      <c r="M66" s="13">
        <f t="shared" si="6"/>
        <v>0</v>
      </c>
      <c r="N66" s="13">
        <f t="shared" si="6"/>
        <v>0</v>
      </c>
      <c r="O66" s="13">
        <f t="shared" si="6"/>
        <v>0</v>
      </c>
      <c r="P66" s="62">
        <f t="shared" si="3"/>
        <v>0</v>
      </c>
      <c r="Q66" s="37">
        <f t="shared" si="7"/>
        <v>0</v>
      </c>
      <c r="R66" s="37">
        <f t="shared" si="7"/>
        <v>0</v>
      </c>
      <c r="S66" s="37">
        <f t="shared" si="7"/>
        <v>0</v>
      </c>
      <c r="T66" s="37">
        <f t="shared" si="7"/>
        <v>0</v>
      </c>
      <c r="U66" s="37">
        <f t="shared" si="7"/>
        <v>0</v>
      </c>
      <c r="V66" s="63">
        <f t="shared" si="5"/>
        <v>0</v>
      </c>
    </row>
    <row r="67" spans="1:22" ht="11.25" customHeight="1" x14ac:dyDescent="0.2">
      <c r="A67" s="19" t="s">
        <v>54</v>
      </c>
      <c r="B67" s="59">
        <v>185</v>
      </c>
      <c r="C67" s="11">
        <v>0.15</v>
      </c>
      <c r="D67" s="11">
        <v>0</v>
      </c>
      <c r="E67" s="19"/>
      <c r="F67" s="19"/>
      <c r="G67" s="83">
        <v>5</v>
      </c>
      <c r="H67" s="19">
        <v>5</v>
      </c>
      <c r="I67" s="82"/>
      <c r="J67" s="61">
        <f t="shared" si="1"/>
        <v>10</v>
      </c>
      <c r="K67" s="13">
        <f t="shared" si="6"/>
        <v>0</v>
      </c>
      <c r="L67" s="13">
        <f t="shared" si="6"/>
        <v>0</v>
      </c>
      <c r="M67" s="13">
        <f t="shared" si="6"/>
        <v>519.47537499999987</v>
      </c>
      <c r="N67" s="13">
        <f t="shared" si="6"/>
        <v>519.47537499999987</v>
      </c>
      <c r="O67" s="13">
        <f t="shared" si="6"/>
        <v>0</v>
      </c>
      <c r="P67" s="62">
        <f t="shared" si="3"/>
        <v>1038.9507499999997</v>
      </c>
      <c r="Q67" s="37">
        <f t="shared" si="7"/>
        <v>0</v>
      </c>
      <c r="R67" s="37">
        <f t="shared" si="7"/>
        <v>0</v>
      </c>
      <c r="S67" s="37">
        <f t="shared" si="7"/>
        <v>5</v>
      </c>
      <c r="T67" s="37">
        <f t="shared" si="7"/>
        <v>5</v>
      </c>
      <c r="U67" s="37">
        <f t="shared" si="7"/>
        <v>0</v>
      </c>
      <c r="V67" s="63">
        <f t="shared" si="5"/>
        <v>10</v>
      </c>
    </row>
    <row r="68" spans="1:22" ht="11.25" customHeight="1" x14ac:dyDescent="0.2">
      <c r="A68" s="19" t="s">
        <v>55</v>
      </c>
      <c r="B68" s="59">
        <v>55</v>
      </c>
      <c r="C68" s="11">
        <v>0.2</v>
      </c>
      <c r="D68" s="11">
        <v>0</v>
      </c>
      <c r="E68" s="19">
        <v>15</v>
      </c>
      <c r="F68" s="19"/>
      <c r="G68" s="83">
        <v>30</v>
      </c>
      <c r="H68" s="19"/>
      <c r="I68" s="82"/>
      <c r="J68" s="61">
        <f t="shared" si="1"/>
        <v>45</v>
      </c>
      <c r="K68" s="13">
        <f t="shared" si="6"/>
        <v>436.06200000000001</v>
      </c>
      <c r="L68" s="13">
        <f t="shared" si="6"/>
        <v>0</v>
      </c>
      <c r="M68" s="13">
        <f t="shared" si="6"/>
        <v>872.12400000000002</v>
      </c>
      <c r="N68" s="13">
        <f t="shared" si="6"/>
        <v>0</v>
      </c>
      <c r="O68" s="13">
        <f t="shared" si="6"/>
        <v>0</v>
      </c>
      <c r="P68" s="62">
        <f t="shared" si="3"/>
        <v>1308.1860000000001</v>
      </c>
      <c r="Q68" s="37">
        <f t="shared" si="7"/>
        <v>15</v>
      </c>
      <c r="R68" s="37">
        <f t="shared" si="7"/>
        <v>0</v>
      </c>
      <c r="S68" s="37">
        <f t="shared" si="7"/>
        <v>30</v>
      </c>
      <c r="T68" s="37">
        <f t="shared" si="7"/>
        <v>0</v>
      </c>
      <c r="U68" s="37">
        <f t="shared" si="7"/>
        <v>0</v>
      </c>
      <c r="V68" s="63">
        <f t="shared" si="5"/>
        <v>45</v>
      </c>
    </row>
    <row r="69" spans="1:22" ht="11.25" customHeight="1" x14ac:dyDescent="0.2">
      <c r="A69" s="19" t="s">
        <v>56</v>
      </c>
      <c r="B69" s="59">
        <v>89</v>
      </c>
      <c r="C69" s="11">
        <v>0.2</v>
      </c>
      <c r="D69" s="11">
        <v>0</v>
      </c>
      <c r="E69" s="19">
        <v>20</v>
      </c>
      <c r="F69" s="19">
        <v>20</v>
      </c>
      <c r="G69" s="83">
        <v>10</v>
      </c>
      <c r="H69" s="19">
        <v>10</v>
      </c>
      <c r="I69" s="82"/>
      <c r="J69" s="61">
        <f t="shared" si="1"/>
        <v>60</v>
      </c>
      <c r="K69" s="13">
        <f t="shared" si="6"/>
        <v>940.83679999999993</v>
      </c>
      <c r="L69" s="13">
        <f t="shared" si="6"/>
        <v>940.83679999999993</v>
      </c>
      <c r="M69" s="13">
        <f t="shared" si="6"/>
        <v>470.41839999999996</v>
      </c>
      <c r="N69" s="13">
        <f t="shared" si="6"/>
        <v>470.41839999999996</v>
      </c>
      <c r="O69" s="13">
        <f t="shared" si="6"/>
        <v>0</v>
      </c>
      <c r="P69" s="62">
        <f t="shared" si="3"/>
        <v>2822.5103999999997</v>
      </c>
      <c r="Q69" s="37">
        <f t="shared" si="7"/>
        <v>20</v>
      </c>
      <c r="R69" s="37">
        <f t="shared" si="7"/>
        <v>20</v>
      </c>
      <c r="S69" s="37">
        <f t="shared" si="7"/>
        <v>10</v>
      </c>
      <c r="T69" s="37">
        <f t="shared" si="7"/>
        <v>10</v>
      </c>
      <c r="U69" s="37">
        <f t="shared" si="7"/>
        <v>0</v>
      </c>
      <c r="V69" s="63">
        <f t="shared" si="5"/>
        <v>60</v>
      </c>
    </row>
    <row r="70" spans="1:22" ht="11.25" customHeight="1" x14ac:dyDescent="0.2">
      <c r="A70" s="19" t="s">
        <v>57</v>
      </c>
      <c r="B70" s="59">
        <v>160</v>
      </c>
      <c r="C70" s="11">
        <v>0.2</v>
      </c>
      <c r="D70" s="11">
        <v>0</v>
      </c>
      <c r="E70" s="19"/>
      <c r="F70" s="19">
        <v>10</v>
      </c>
      <c r="G70" s="81"/>
      <c r="H70" s="19">
        <v>15</v>
      </c>
      <c r="I70" s="82"/>
      <c r="J70" s="61">
        <f t="shared" si="1"/>
        <v>25</v>
      </c>
      <c r="K70" s="13">
        <f t="shared" si="6"/>
        <v>0</v>
      </c>
      <c r="L70" s="13">
        <f t="shared" si="6"/>
        <v>845.69599999999991</v>
      </c>
      <c r="M70" s="13">
        <f t="shared" si="6"/>
        <v>0</v>
      </c>
      <c r="N70" s="13">
        <f t="shared" si="6"/>
        <v>1268.5439999999999</v>
      </c>
      <c r="O70" s="13">
        <f t="shared" si="6"/>
        <v>0</v>
      </c>
      <c r="P70" s="62">
        <f t="shared" si="3"/>
        <v>2114.2399999999998</v>
      </c>
      <c r="Q70" s="37">
        <f t="shared" si="7"/>
        <v>0</v>
      </c>
      <c r="R70" s="37">
        <f t="shared" si="7"/>
        <v>10</v>
      </c>
      <c r="S70" s="37">
        <f t="shared" si="7"/>
        <v>0</v>
      </c>
      <c r="T70" s="37">
        <f t="shared" si="7"/>
        <v>15</v>
      </c>
      <c r="U70" s="37">
        <f t="shared" si="7"/>
        <v>0</v>
      </c>
      <c r="V70" s="63">
        <f t="shared" si="5"/>
        <v>25</v>
      </c>
    </row>
    <row r="71" spans="1:22" ht="11.25" customHeight="1" x14ac:dyDescent="0.2">
      <c r="A71" s="19" t="s">
        <v>58</v>
      </c>
      <c r="B71" s="59">
        <v>33</v>
      </c>
      <c r="C71" s="11">
        <v>0.2</v>
      </c>
      <c r="D71" s="11">
        <v>0</v>
      </c>
      <c r="E71" s="19">
        <v>10</v>
      </c>
      <c r="F71" s="19"/>
      <c r="G71" s="83">
        <v>20</v>
      </c>
      <c r="H71" s="19">
        <v>10</v>
      </c>
      <c r="I71" s="82">
        <v>10</v>
      </c>
      <c r="J71" s="61">
        <f t="shared" si="1"/>
        <v>50</v>
      </c>
      <c r="K71" s="13">
        <f t="shared" si="6"/>
        <v>174.4248</v>
      </c>
      <c r="L71" s="13">
        <f t="shared" si="6"/>
        <v>0</v>
      </c>
      <c r="M71" s="13">
        <f t="shared" si="6"/>
        <v>348.84960000000001</v>
      </c>
      <c r="N71" s="13">
        <f t="shared" si="6"/>
        <v>174.4248</v>
      </c>
      <c r="O71" s="13">
        <f t="shared" si="6"/>
        <v>174.4248</v>
      </c>
      <c r="P71" s="62">
        <f t="shared" si="3"/>
        <v>872.12400000000002</v>
      </c>
      <c r="Q71" s="37">
        <f t="shared" si="7"/>
        <v>10</v>
      </c>
      <c r="R71" s="37">
        <f t="shared" si="7"/>
        <v>0</v>
      </c>
      <c r="S71" s="37">
        <f t="shared" si="7"/>
        <v>20</v>
      </c>
      <c r="T71" s="37">
        <f t="shared" si="7"/>
        <v>10</v>
      </c>
      <c r="U71" s="37">
        <f t="shared" si="7"/>
        <v>10</v>
      </c>
      <c r="V71" s="63">
        <f t="shared" si="5"/>
        <v>50</v>
      </c>
    </row>
    <row r="72" spans="1:22" ht="11.25" customHeight="1" x14ac:dyDescent="0.2">
      <c r="A72" s="19" t="s">
        <v>59</v>
      </c>
      <c r="B72" s="59">
        <v>40</v>
      </c>
      <c r="C72" s="11">
        <v>0.2</v>
      </c>
      <c r="D72" s="11">
        <v>0</v>
      </c>
      <c r="E72" s="19"/>
      <c r="F72" s="19"/>
      <c r="G72" s="81"/>
      <c r="H72" s="19">
        <v>5</v>
      </c>
      <c r="I72" s="82"/>
      <c r="J72" s="61">
        <f t="shared" si="1"/>
        <v>5</v>
      </c>
      <c r="K72" s="13">
        <f t="shared" si="6"/>
        <v>0</v>
      </c>
      <c r="L72" s="13">
        <f t="shared" si="6"/>
        <v>0</v>
      </c>
      <c r="M72" s="13">
        <f t="shared" si="6"/>
        <v>0</v>
      </c>
      <c r="N72" s="13">
        <f t="shared" si="6"/>
        <v>105.71199999999999</v>
      </c>
      <c r="O72" s="13">
        <f t="shared" si="6"/>
        <v>0</v>
      </c>
      <c r="P72" s="62">
        <f t="shared" si="3"/>
        <v>105.71199999999999</v>
      </c>
      <c r="Q72" s="37">
        <f t="shared" si="7"/>
        <v>0</v>
      </c>
      <c r="R72" s="37">
        <f t="shared" si="7"/>
        <v>0</v>
      </c>
      <c r="S72" s="37">
        <f t="shared" si="7"/>
        <v>0</v>
      </c>
      <c r="T72" s="37">
        <f t="shared" si="7"/>
        <v>5</v>
      </c>
      <c r="U72" s="37">
        <f t="shared" si="7"/>
        <v>0</v>
      </c>
      <c r="V72" s="63">
        <f t="shared" si="5"/>
        <v>5</v>
      </c>
    </row>
    <row r="73" spans="1:22" ht="11.25" customHeight="1" x14ac:dyDescent="0.2">
      <c r="A73" s="19" t="s">
        <v>60</v>
      </c>
      <c r="B73" s="59">
        <v>33</v>
      </c>
      <c r="C73" s="11">
        <v>0.2</v>
      </c>
      <c r="D73" s="11">
        <v>0</v>
      </c>
      <c r="E73" s="19">
        <v>10</v>
      </c>
      <c r="F73" s="19"/>
      <c r="G73" s="83">
        <v>30</v>
      </c>
      <c r="H73" s="19"/>
      <c r="I73" s="82">
        <v>10</v>
      </c>
      <c r="J73" s="61">
        <f t="shared" ref="J73:J103" si="8">SUM(E73:I73)</f>
        <v>50</v>
      </c>
      <c r="K73" s="13">
        <f t="shared" si="6"/>
        <v>174.4248</v>
      </c>
      <c r="L73" s="13">
        <f t="shared" si="6"/>
        <v>0</v>
      </c>
      <c r="M73" s="13">
        <f t="shared" si="6"/>
        <v>523.27440000000001</v>
      </c>
      <c r="N73" s="13">
        <f t="shared" si="6"/>
        <v>0</v>
      </c>
      <c r="O73" s="13">
        <f t="shared" si="6"/>
        <v>174.4248</v>
      </c>
      <c r="P73" s="62">
        <f t="shared" ref="P73:P103" si="9">SUM(K73:O73)</f>
        <v>872.12400000000002</v>
      </c>
      <c r="Q73" s="37">
        <f t="shared" si="7"/>
        <v>10</v>
      </c>
      <c r="R73" s="37">
        <f t="shared" si="7"/>
        <v>0</v>
      </c>
      <c r="S73" s="37">
        <f t="shared" si="7"/>
        <v>30</v>
      </c>
      <c r="T73" s="37">
        <f t="shared" si="7"/>
        <v>0</v>
      </c>
      <c r="U73" s="37">
        <f t="shared" si="7"/>
        <v>10</v>
      </c>
      <c r="V73" s="63">
        <f t="shared" ref="V73:V103" si="10">SUM(Q73:U73)</f>
        <v>50</v>
      </c>
    </row>
    <row r="74" spans="1:22" ht="11.25" customHeight="1" x14ac:dyDescent="0.2">
      <c r="A74" s="19" t="s">
        <v>108</v>
      </c>
      <c r="B74" s="59">
        <v>26.4</v>
      </c>
      <c r="C74" s="11">
        <v>7.0000000000000007E-2</v>
      </c>
      <c r="D74" s="11">
        <v>0</v>
      </c>
      <c r="E74" s="19"/>
      <c r="F74" s="19"/>
      <c r="G74" s="83">
        <v>10</v>
      </c>
      <c r="H74" s="19">
        <v>10</v>
      </c>
      <c r="I74" s="82">
        <v>0</v>
      </c>
      <c r="J74" s="61">
        <f t="shared" si="8"/>
        <v>20</v>
      </c>
      <c r="K74" s="13">
        <f t="shared" si="6"/>
        <v>0</v>
      </c>
      <c r="L74" s="13">
        <f t="shared" si="6"/>
        <v>0</v>
      </c>
      <c r="M74" s="13">
        <f t="shared" si="6"/>
        <v>162.21506399999996</v>
      </c>
      <c r="N74" s="13">
        <f t="shared" si="6"/>
        <v>162.21506399999996</v>
      </c>
      <c r="O74" s="13">
        <f t="shared" si="6"/>
        <v>0</v>
      </c>
      <c r="P74" s="62">
        <f t="shared" si="9"/>
        <v>324.43012799999991</v>
      </c>
      <c r="Q74" s="37">
        <f t="shared" si="7"/>
        <v>0</v>
      </c>
      <c r="R74" s="37">
        <f t="shared" si="7"/>
        <v>0</v>
      </c>
      <c r="S74" s="37">
        <f t="shared" si="7"/>
        <v>10</v>
      </c>
      <c r="T74" s="37">
        <f t="shared" si="7"/>
        <v>10</v>
      </c>
      <c r="U74" s="37">
        <f t="shared" si="7"/>
        <v>0</v>
      </c>
      <c r="V74" s="63">
        <f t="shared" si="10"/>
        <v>20</v>
      </c>
    </row>
    <row r="75" spans="1:22" ht="11.25" customHeight="1" x14ac:dyDescent="0.2">
      <c r="A75" s="19" t="s">
        <v>90</v>
      </c>
      <c r="B75" s="59">
        <v>40.5</v>
      </c>
      <c r="C75" s="11">
        <v>0.1</v>
      </c>
      <c r="D75" s="11">
        <v>0</v>
      </c>
      <c r="E75" s="12">
        <v>40</v>
      </c>
      <c r="F75" s="12">
        <v>40</v>
      </c>
      <c r="G75" s="60">
        <v>20</v>
      </c>
      <c r="H75" s="12">
        <v>20</v>
      </c>
      <c r="I75" s="41">
        <v>20</v>
      </c>
      <c r="J75" s="61">
        <f t="shared" si="8"/>
        <v>140</v>
      </c>
      <c r="K75" s="13">
        <f t="shared" si="6"/>
        <v>963.30059999999992</v>
      </c>
      <c r="L75" s="13">
        <f t="shared" si="6"/>
        <v>963.30059999999992</v>
      </c>
      <c r="M75" s="13">
        <f t="shared" si="6"/>
        <v>481.65029999999996</v>
      </c>
      <c r="N75" s="13">
        <f t="shared" si="6"/>
        <v>481.65029999999996</v>
      </c>
      <c r="O75" s="13">
        <f t="shared" si="6"/>
        <v>481.65029999999996</v>
      </c>
      <c r="P75" s="62">
        <f t="shared" si="9"/>
        <v>3371.5520999999994</v>
      </c>
      <c r="Q75" s="37">
        <f t="shared" si="7"/>
        <v>40</v>
      </c>
      <c r="R75" s="37">
        <f t="shared" si="7"/>
        <v>40</v>
      </c>
      <c r="S75" s="37">
        <f t="shared" si="7"/>
        <v>20</v>
      </c>
      <c r="T75" s="37">
        <f t="shared" si="7"/>
        <v>20</v>
      </c>
      <c r="U75" s="37">
        <f t="shared" si="7"/>
        <v>20</v>
      </c>
      <c r="V75" s="63">
        <f t="shared" si="10"/>
        <v>140</v>
      </c>
    </row>
    <row r="76" spans="1:22" ht="11.25" customHeight="1" x14ac:dyDescent="0.2">
      <c r="A76" s="19" t="s">
        <v>91</v>
      </c>
      <c r="B76" s="59">
        <v>51.6</v>
      </c>
      <c r="C76" s="11">
        <v>0.1</v>
      </c>
      <c r="D76" s="11">
        <v>0</v>
      </c>
      <c r="E76" s="12">
        <v>35</v>
      </c>
      <c r="F76" s="12">
        <v>30</v>
      </c>
      <c r="G76" s="60">
        <v>20</v>
      </c>
      <c r="H76" s="12">
        <v>50</v>
      </c>
      <c r="I76" s="41">
        <v>5</v>
      </c>
      <c r="J76" s="61">
        <f t="shared" si="8"/>
        <v>140</v>
      </c>
      <c r="K76" s="13">
        <f t="shared" si="6"/>
        <v>1073.9017799999999</v>
      </c>
      <c r="L76" s="13">
        <f t="shared" si="6"/>
        <v>920.48723999999993</v>
      </c>
      <c r="M76" s="13">
        <f t="shared" si="6"/>
        <v>613.65816000000007</v>
      </c>
      <c r="N76" s="13">
        <f t="shared" si="6"/>
        <v>1534.1454000000001</v>
      </c>
      <c r="O76" s="13">
        <f t="shared" si="6"/>
        <v>153.41454000000002</v>
      </c>
      <c r="P76" s="62">
        <f t="shared" si="9"/>
        <v>4295.6071199999997</v>
      </c>
      <c r="Q76" s="37">
        <f t="shared" si="7"/>
        <v>35</v>
      </c>
      <c r="R76" s="37">
        <f t="shared" si="7"/>
        <v>30</v>
      </c>
      <c r="S76" s="37">
        <f t="shared" si="7"/>
        <v>20</v>
      </c>
      <c r="T76" s="37">
        <f t="shared" si="7"/>
        <v>50</v>
      </c>
      <c r="U76" s="37">
        <f t="shared" si="7"/>
        <v>5</v>
      </c>
      <c r="V76" s="63">
        <f t="shared" si="10"/>
        <v>140</v>
      </c>
    </row>
    <row r="77" spans="1:22" ht="11.25" customHeight="1" x14ac:dyDescent="0.2">
      <c r="A77" s="19" t="s">
        <v>61</v>
      </c>
      <c r="B77" s="59">
        <v>70</v>
      </c>
      <c r="C77" s="11">
        <v>0.15</v>
      </c>
      <c r="D77" s="11">
        <v>0</v>
      </c>
      <c r="E77" s="19"/>
      <c r="F77" s="19"/>
      <c r="G77" s="81"/>
      <c r="H77" s="19"/>
      <c r="I77" s="82"/>
      <c r="J77" s="61">
        <f t="shared" si="8"/>
        <v>0</v>
      </c>
      <c r="K77" s="13">
        <f t="shared" si="6"/>
        <v>0</v>
      </c>
      <c r="L77" s="13">
        <f t="shared" si="6"/>
        <v>0</v>
      </c>
      <c r="M77" s="13">
        <f t="shared" si="6"/>
        <v>0</v>
      </c>
      <c r="N77" s="13">
        <f t="shared" si="6"/>
        <v>0</v>
      </c>
      <c r="O77" s="13">
        <f t="shared" si="6"/>
        <v>0</v>
      </c>
      <c r="P77" s="62">
        <f t="shared" si="9"/>
        <v>0</v>
      </c>
      <c r="Q77" s="37">
        <f t="shared" si="7"/>
        <v>0</v>
      </c>
      <c r="R77" s="37">
        <f t="shared" si="7"/>
        <v>0</v>
      </c>
      <c r="S77" s="37">
        <f t="shared" si="7"/>
        <v>0</v>
      </c>
      <c r="T77" s="37">
        <f t="shared" si="7"/>
        <v>0</v>
      </c>
      <c r="U77" s="37">
        <f t="shared" si="7"/>
        <v>0</v>
      </c>
      <c r="V77" s="63">
        <f t="shared" si="10"/>
        <v>0</v>
      </c>
    </row>
    <row r="78" spans="1:22" ht="11.25" customHeight="1" x14ac:dyDescent="0.2">
      <c r="A78" s="19" t="s">
        <v>62</v>
      </c>
      <c r="B78" s="59">
        <v>45</v>
      </c>
      <c r="C78" s="11">
        <v>0.15</v>
      </c>
      <c r="D78" s="11">
        <v>0</v>
      </c>
      <c r="E78" s="19"/>
      <c r="F78" s="19"/>
      <c r="G78" s="83"/>
      <c r="H78" s="19"/>
      <c r="I78" s="82"/>
      <c r="J78" s="61">
        <f t="shared" si="8"/>
        <v>0</v>
      </c>
      <c r="K78" s="13">
        <f t="shared" si="6"/>
        <v>0</v>
      </c>
      <c r="L78" s="13">
        <f t="shared" si="6"/>
        <v>0</v>
      </c>
      <c r="M78" s="13">
        <f t="shared" si="6"/>
        <v>0</v>
      </c>
      <c r="N78" s="13">
        <f t="shared" si="6"/>
        <v>0</v>
      </c>
      <c r="O78" s="13">
        <f t="shared" si="6"/>
        <v>0</v>
      </c>
      <c r="P78" s="62">
        <f t="shared" si="9"/>
        <v>0</v>
      </c>
      <c r="Q78" s="37">
        <f t="shared" si="7"/>
        <v>0</v>
      </c>
      <c r="R78" s="37">
        <f t="shared" si="7"/>
        <v>0</v>
      </c>
      <c r="S78" s="37">
        <f t="shared" si="7"/>
        <v>0</v>
      </c>
      <c r="T78" s="37">
        <f t="shared" si="7"/>
        <v>0</v>
      </c>
      <c r="U78" s="37">
        <f t="shared" si="7"/>
        <v>0</v>
      </c>
      <c r="V78" s="63">
        <f t="shared" si="10"/>
        <v>0</v>
      </c>
    </row>
    <row r="79" spans="1:22" ht="11.25" customHeight="1" x14ac:dyDescent="0.2">
      <c r="A79" s="19" t="s">
        <v>87</v>
      </c>
      <c r="B79" s="59">
        <v>16</v>
      </c>
      <c r="C79" s="11">
        <v>0.15</v>
      </c>
      <c r="D79" s="11">
        <v>0</v>
      </c>
      <c r="E79" s="19">
        <v>15</v>
      </c>
      <c r="F79" s="19">
        <v>30</v>
      </c>
      <c r="G79" s="83">
        <v>20</v>
      </c>
      <c r="H79" s="19">
        <v>40</v>
      </c>
      <c r="I79" s="82"/>
      <c r="J79" s="61">
        <f t="shared" si="8"/>
        <v>105</v>
      </c>
      <c r="K79" s="13">
        <f t="shared" si="6"/>
        <v>134.78279999999998</v>
      </c>
      <c r="L79" s="13">
        <f t="shared" si="6"/>
        <v>269.56559999999996</v>
      </c>
      <c r="M79" s="13">
        <f t="shared" si="6"/>
        <v>179.71039999999996</v>
      </c>
      <c r="N79" s="13">
        <f t="shared" si="6"/>
        <v>359.42079999999993</v>
      </c>
      <c r="O79" s="13">
        <f t="shared" si="6"/>
        <v>0</v>
      </c>
      <c r="P79" s="62">
        <f t="shared" si="9"/>
        <v>943.47959999999989</v>
      </c>
      <c r="Q79" s="37">
        <f t="shared" si="7"/>
        <v>15</v>
      </c>
      <c r="R79" s="37">
        <f t="shared" si="7"/>
        <v>30</v>
      </c>
      <c r="S79" s="37">
        <f t="shared" si="7"/>
        <v>20</v>
      </c>
      <c r="T79" s="37">
        <f t="shared" si="7"/>
        <v>40</v>
      </c>
      <c r="U79" s="37">
        <f t="shared" si="7"/>
        <v>0</v>
      </c>
      <c r="V79" s="63">
        <f t="shared" si="10"/>
        <v>105</v>
      </c>
    </row>
    <row r="80" spans="1:22" ht="11.25" customHeight="1" x14ac:dyDescent="0.2">
      <c r="A80" s="19" t="s">
        <v>88</v>
      </c>
      <c r="B80" s="59">
        <v>19.3</v>
      </c>
      <c r="C80" s="11">
        <v>0.15</v>
      </c>
      <c r="D80" s="11">
        <v>0</v>
      </c>
      <c r="E80" s="19">
        <v>15</v>
      </c>
      <c r="F80" s="19">
        <v>20</v>
      </c>
      <c r="G80" s="83">
        <v>30</v>
      </c>
      <c r="H80" s="19">
        <v>40</v>
      </c>
      <c r="I80" s="82"/>
      <c r="J80" s="61">
        <f t="shared" si="8"/>
        <v>105</v>
      </c>
      <c r="K80" s="13">
        <f t="shared" si="6"/>
        <v>162.58175249999999</v>
      </c>
      <c r="L80" s="13">
        <f t="shared" si="6"/>
        <v>216.77566999999999</v>
      </c>
      <c r="M80" s="13">
        <f t="shared" si="6"/>
        <v>325.16350499999999</v>
      </c>
      <c r="N80" s="13">
        <f t="shared" si="6"/>
        <v>433.55133999999998</v>
      </c>
      <c r="O80" s="13">
        <f t="shared" si="6"/>
        <v>0</v>
      </c>
      <c r="P80" s="62">
        <f t="shared" si="9"/>
        <v>1138.0722675</v>
      </c>
      <c r="Q80" s="37">
        <f t="shared" si="7"/>
        <v>15</v>
      </c>
      <c r="R80" s="37">
        <f t="shared" si="7"/>
        <v>20</v>
      </c>
      <c r="S80" s="37">
        <f t="shared" si="7"/>
        <v>30</v>
      </c>
      <c r="T80" s="37">
        <f t="shared" si="7"/>
        <v>40</v>
      </c>
      <c r="U80" s="37">
        <f t="shared" si="7"/>
        <v>0</v>
      </c>
      <c r="V80" s="63">
        <f t="shared" si="10"/>
        <v>105</v>
      </c>
    </row>
    <row r="81" spans="1:22" ht="11.25" customHeight="1" x14ac:dyDescent="0.2">
      <c r="A81" s="19" t="s">
        <v>63</v>
      </c>
      <c r="B81" s="59">
        <v>32.4</v>
      </c>
      <c r="C81" s="11">
        <v>0.15</v>
      </c>
      <c r="D81" s="11">
        <v>0</v>
      </c>
      <c r="E81" s="12"/>
      <c r="F81" s="12"/>
      <c r="G81" s="60">
        <v>10</v>
      </c>
      <c r="H81" s="12"/>
      <c r="I81" s="41"/>
      <c r="J81" s="61">
        <f t="shared" si="8"/>
        <v>10</v>
      </c>
      <c r="K81" s="13">
        <f t="shared" si="6"/>
        <v>0</v>
      </c>
      <c r="L81" s="13">
        <f t="shared" si="6"/>
        <v>0</v>
      </c>
      <c r="M81" s="13">
        <f t="shared" si="6"/>
        <v>181.95677999999998</v>
      </c>
      <c r="N81" s="13">
        <f t="shared" si="6"/>
        <v>0</v>
      </c>
      <c r="O81" s="13">
        <f t="shared" si="6"/>
        <v>0</v>
      </c>
      <c r="P81" s="62">
        <f t="shared" si="9"/>
        <v>181.95677999999998</v>
      </c>
      <c r="Q81" s="37">
        <f t="shared" si="7"/>
        <v>0</v>
      </c>
      <c r="R81" s="37">
        <f t="shared" si="7"/>
        <v>0</v>
      </c>
      <c r="S81" s="37">
        <f t="shared" si="7"/>
        <v>10</v>
      </c>
      <c r="T81" s="37">
        <f t="shared" si="7"/>
        <v>0</v>
      </c>
      <c r="U81" s="37">
        <f t="shared" si="7"/>
        <v>0</v>
      </c>
      <c r="V81" s="63">
        <f t="shared" si="10"/>
        <v>10</v>
      </c>
    </row>
    <row r="82" spans="1:22" ht="11.25" customHeight="1" x14ac:dyDescent="0.2">
      <c r="A82" s="19" t="s">
        <v>129</v>
      </c>
      <c r="B82" s="59">
        <v>33</v>
      </c>
      <c r="C82" s="11">
        <v>0.15</v>
      </c>
      <c r="D82" s="11">
        <v>0</v>
      </c>
      <c r="E82" s="12"/>
      <c r="F82" s="12"/>
      <c r="G82" s="60"/>
      <c r="H82" s="12"/>
      <c r="I82" s="41"/>
      <c r="J82" s="61">
        <f t="shared" si="8"/>
        <v>0</v>
      </c>
      <c r="K82" s="13">
        <f t="shared" si="6"/>
        <v>0</v>
      </c>
      <c r="L82" s="13">
        <f t="shared" si="6"/>
        <v>0</v>
      </c>
      <c r="M82" s="13">
        <f t="shared" si="6"/>
        <v>0</v>
      </c>
      <c r="N82" s="13">
        <f t="shared" si="6"/>
        <v>0</v>
      </c>
      <c r="O82" s="13">
        <f t="shared" si="6"/>
        <v>0</v>
      </c>
      <c r="P82" s="62">
        <f t="shared" si="9"/>
        <v>0</v>
      </c>
      <c r="Q82" s="37">
        <f t="shared" si="7"/>
        <v>0</v>
      </c>
      <c r="R82" s="37">
        <f t="shared" si="7"/>
        <v>0</v>
      </c>
      <c r="S82" s="37">
        <f t="shared" si="7"/>
        <v>0</v>
      </c>
      <c r="T82" s="37">
        <f t="shared" si="7"/>
        <v>0</v>
      </c>
      <c r="U82" s="37">
        <f t="shared" si="7"/>
        <v>0</v>
      </c>
      <c r="V82" s="63">
        <f t="shared" si="10"/>
        <v>0</v>
      </c>
    </row>
    <row r="83" spans="1:22" ht="11.25" customHeight="1" x14ac:dyDescent="0.2">
      <c r="A83" s="19" t="s">
        <v>111</v>
      </c>
      <c r="B83" s="59">
        <v>79.599999999999994</v>
      </c>
      <c r="C83" s="11">
        <v>0.15</v>
      </c>
      <c r="D83" s="11">
        <v>0</v>
      </c>
      <c r="E83" s="12">
        <v>5</v>
      </c>
      <c r="F83" s="12"/>
      <c r="G83" s="60">
        <v>5</v>
      </c>
      <c r="H83" s="12">
        <v>5</v>
      </c>
      <c r="I83" s="41"/>
      <c r="J83" s="61">
        <f t="shared" si="8"/>
        <v>15</v>
      </c>
      <c r="K83" s="13">
        <f t="shared" si="6"/>
        <v>223.51480999999998</v>
      </c>
      <c r="L83" s="13">
        <f t="shared" si="6"/>
        <v>0</v>
      </c>
      <c r="M83" s="13">
        <f t="shared" si="6"/>
        <v>223.51480999999998</v>
      </c>
      <c r="N83" s="13">
        <f t="shared" si="6"/>
        <v>223.51480999999998</v>
      </c>
      <c r="O83" s="13">
        <f t="shared" si="6"/>
        <v>0</v>
      </c>
      <c r="P83" s="62">
        <f t="shared" si="9"/>
        <v>670.54442999999992</v>
      </c>
      <c r="Q83" s="37">
        <f t="shared" si="7"/>
        <v>5</v>
      </c>
      <c r="R83" s="37">
        <f t="shared" si="7"/>
        <v>0</v>
      </c>
      <c r="S83" s="37">
        <f t="shared" si="7"/>
        <v>5</v>
      </c>
      <c r="T83" s="37">
        <f t="shared" si="7"/>
        <v>5</v>
      </c>
      <c r="U83" s="37">
        <f t="shared" si="7"/>
        <v>0</v>
      </c>
      <c r="V83" s="63">
        <f t="shared" si="10"/>
        <v>15</v>
      </c>
    </row>
    <row r="84" spans="1:22" ht="11.25" customHeight="1" x14ac:dyDescent="0.2">
      <c r="A84" s="19" t="s">
        <v>130</v>
      </c>
      <c r="B84" s="59">
        <v>114.3</v>
      </c>
      <c r="C84" s="11">
        <v>0.15</v>
      </c>
      <c r="D84" s="11">
        <v>0</v>
      </c>
      <c r="E84" s="12">
        <v>5</v>
      </c>
      <c r="F84" s="12"/>
      <c r="G84" s="60"/>
      <c r="H84" s="12">
        <v>5</v>
      </c>
      <c r="I84" s="41"/>
      <c r="J84" s="61">
        <f t="shared" si="8"/>
        <v>10</v>
      </c>
      <c r="K84" s="13">
        <f t="shared" si="6"/>
        <v>320.95154249999996</v>
      </c>
      <c r="L84" s="13">
        <f t="shared" si="6"/>
        <v>0</v>
      </c>
      <c r="M84" s="13">
        <f t="shared" si="6"/>
        <v>0</v>
      </c>
      <c r="N84" s="13">
        <f t="shared" si="6"/>
        <v>320.95154249999996</v>
      </c>
      <c r="O84" s="13">
        <f t="shared" si="6"/>
        <v>0</v>
      </c>
      <c r="P84" s="62">
        <f t="shared" si="9"/>
        <v>641.90308499999992</v>
      </c>
      <c r="Q84" s="37">
        <f t="shared" si="7"/>
        <v>5</v>
      </c>
      <c r="R84" s="37">
        <f t="shared" si="7"/>
        <v>0</v>
      </c>
      <c r="S84" s="37">
        <f t="shared" si="7"/>
        <v>0</v>
      </c>
      <c r="T84" s="37">
        <f t="shared" si="7"/>
        <v>5</v>
      </c>
      <c r="U84" s="37">
        <f t="shared" si="7"/>
        <v>0</v>
      </c>
      <c r="V84" s="63">
        <f t="shared" si="10"/>
        <v>10</v>
      </c>
    </row>
    <row r="85" spans="1:22" ht="11.25" customHeight="1" x14ac:dyDescent="0.2">
      <c r="A85" s="19" t="s">
        <v>64</v>
      </c>
      <c r="B85" s="59">
        <v>30.1</v>
      </c>
      <c r="C85" s="11">
        <v>0.25</v>
      </c>
      <c r="D85" s="11">
        <v>0</v>
      </c>
      <c r="E85" s="12"/>
      <c r="F85" s="12"/>
      <c r="G85" s="60"/>
      <c r="H85" s="12">
        <v>10</v>
      </c>
      <c r="I85" s="41"/>
      <c r="J85" s="61">
        <f t="shared" si="8"/>
        <v>10</v>
      </c>
      <c r="K85" s="13">
        <f t="shared" si="6"/>
        <v>0</v>
      </c>
      <c r="L85" s="13">
        <f t="shared" si="6"/>
        <v>0</v>
      </c>
      <c r="M85" s="13">
        <f t="shared" si="6"/>
        <v>0</v>
      </c>
      <c r="N85" s="13">
        <f t="shared" si="6"/>
        <v>149.15302500000001</v>
      </c>
      <c r="O85" s="13">
        <f t="shared" si="6"/>
        <v>0</v>
      </c>
      <c r="P85" s="62">
        <f t="shared" si="9"/>
        <v>149.15302500000001</v>
      </c>
      <c r="Q85" s="37">
        <f t="shared" si="7"/>
        <v>0</v>
      </c>
      <c r="R85" s="37">
        <f t="shared" si="7"/>
        <v>0</v>
      </c>
      <c r="S85" s="37">
        <f t="shared" si="7"/>
        <v>0</v>
      </c>
      <c r="T85" s="37">
        <f t="shared" si="7"/>
        <v>10</v>
      </c>
      <c r="U85" s="37">
        <f t="shared" si="7"/>
        <v>0</v>
      </c>
      <c r="V85" s="63">
        <f t="shared" si="10"/>
        <v>10</v>
      </c>
    </row>
    <row r="86" spans="1:22" ht="11.25" customHeight="1" x14ac:dyDescent="0.2">
      <c r="A86" s="19" t="s">
        <v>65</v>
      </c>
      <c r="B86" s="59">
        <v>29.5</v>
      </c>
      <c r="C86" s="11">
        <v>0.23</v>
      </c>
      <c r="D86" s="11">
        <v>0</v>
      </c>
      <c r="E86" s="12">
        <v>30</v>
      </c>
      <c r="F86" s="12">
        <v>20</v>
      </c>
      <c r="G86" s="60">
        <v>20</v>
      </c>
      <c r="H86" s="12">
        <v>20</v>
      </c>
      <c r="I86" s="41"/>
      <c r="J86" s="61">
        <f t="shared" si="8"/>
        <v>90</v>
      </c>
      <c r="K86" s="13">
        <f t="shared" si="6"/>
        <v>450.23401499999994</v>
      </c>
      <c r="L86" s="13">
        <f t="shared" si="6"/>
        <v>300.15600999999998</v>
      </c>
      <c r="M86" s="13">
        <f t="shared" si="6"/>
        <v>300.15600999999998</v>
      </c>
      <c r="N86" s="13">
        <f t="shared" si="6"/>
        <v>300.15600999999998</v>
      </c>
      <c r="O86" s="13">
        <f t="shared" si="6"/>
        <v>0</v>
      </c>
      <c r="P86" s="62">
        <f t="shared" si="9"/>
        <v>1350.7020449999998</v>
      </c>
      <c r="Q86" s="37">
        <f t="shared" si="7"/>
        <v>30</v>
      </c>
      <c r="R86" s="37">
        <f t="shared" si="7"/>
        <v>20</v>
      </c>
      <c r="S86" s="37">
        <f t="shared" si="7"/>
        <v>20</v>
      </c>
      <c r="T86" s="37">
        <f t="shared" si="7"/>
        <v>20</v>
      </c>
      <c r="U86" s="37">
        <f t="shared" si="7"/>
        <v>0</v>
      </c>
      <c r="V86" s="63">
        <f t="shared" si="10"/>
        <v>90</v>
      </c>
    </row>
    <row r="87" spans="1:22" ht="11.25" customHeight="1" x14ac:dyDescent="0.2">
      <c r="A87" s="19" t="s">
        <v>67</v>
      </c>
      <c r="B87" s="59">
        <v>70</v>
      </c>
      <c r="C87" s="11">
        <v>0.15</v>
      </c>
      <c r="D87" s="11">
        <v>0</v>
      </c>
      <c r="E87" s="12"/>
      <c r="F87" s="12"/>
      <c r="G87" s="60"/>
      <c r="H87" s="12"/>
      <c r="I87" s="41"/>
      <c r="J87" s="61">
        <f t="shared" si="8"/>
        <v>0</v>
      </c>
      <c r="K87" s="13">
        <f t="shared" si="6"/>
        <v>0</v>
      </c>
      <c r="L87" s="13">
        <f t="shared" si="6"/>
        <v>0</v>
      </c>
      <c r="M87" s="13">
        <f t="shared" si="6"/>
        <v>0</v>
      </c>
      <c r="N87" s="13">
        <f t="shared" si="6"/>
        <v>0</v>
      </c>
      <c r="O87" s="13">
        <f t="shared" si="6"/>
        <v>0</v>
      </c>
      <c r="P87" s="62">
        <f t="shared" si="9"/>
        <v>0</v>
      </c>
      <c r="Q87" s="37">
        <f t="shared" si="7"/>
        <v>0</v>
      </c>
      <c r="R87" s="37">
        <f t="shared" si="7"/>
        <v>0</v>
      </c>
      <c r="S87" s="37">
        <f t="shared" si="7"/>
        <v>0</v>
      </c>
      <c r="T87" s="37">
        <f t="shared" si="7"/>
        <v>0</v>
      </c>
      <c r="U87" s="37">
        <f t="shared" si="7"/>
        <v>0</v>
      </c>
      <c r="V87" s="63">
        <f t="shared" si="10"/>
        <v>0</v>
      </c>
    </row>
    <row r="88" spans="1:22" ht="11.25" customHeight="1" x14ac:dyDescent="0.2">
      <c r="A88" s="19" t="s">
        <v>66</v>
      </c>
      <c r="B88" s="59">
        <v>121.4</v>
      </c>
      <c r="C88" s="11">
        <v>0.15</v>
      </c>
      <c r="D88" s="11">
        <v>0</v>
      </c>
      <c r="E88" s="12"/>
      <c r="F88" s="12">
        <v>5</v>
      </c>
      <c r="G88" s="60"/>
      <c r="H88" s="12"/>
      <c r="I88" s="41"/>
      <c r="J88" s="61">
        <f t="shared" si="8"/>
        <v>5</v>
      </c>
      <c r="K88" s="13">
        <f t="shared" si="6"/>
        <v>0</v>
      </c>
      <c r="L88" s="13">
        <f t="shared" si="6"/>
        <v>340.88816499999996</v>
      </c>
      <c r="M88" s="13">
        <f t="shared" si="6"/>
        <v>0</v>
      </c>
      <c r="N88" s="13">
        <f t="shared" si="6"/>
        <v>0</v>
      </c>
      <c r="O88" s="13">
        <f t="shared" si="6"/>
        <v>0</v>
      </c>
      <c r="P88" s="62">
        <f t="shared" si="9"/>
        <v>340.88816499999996</v>
      </c>
      <c r="Q88" s="37">
        <f t="shared" si="7"/>
        <v>0</v>
      </c>
      <c r="R88" s="37">
        <f t="shared" si="7"/>
        <v>5</v>
      </c>
      <c r="S88" s="37">
        <f t="shared" si="7"/>
        <v>0</v>
      </c>
      <c r="T88" s="37">
        <f t="shared" si="7"/>
        <v>0</v>
      </c>
      <c r="U88" s="37">
        <f t="shared" si="7"/>
        <v>0</v>
      </c>
      <c r="V88" s="63">
        <f t="shared" si="10"/>
        <v>5</v>
      </c>
    </row>
    <row r="89" spans="1:22" ht="11.25" customHeight="1" x14ac:dyDescent="0.2">
      <c r="A89" s="19" t="s">
        <v>68</v>
      </c>
      <c r="B89" s="59">
        <v>70</v>
      </c>
      <c r="C89" s="11">
        <v>0.15</v>
      </c>
      <c r="D89" s="11">
        <v>0</v>
      </c>
      <c r="E89" s="12"/>
      <c r="F89" s="12"/>
      <c r="G89" s="60">
        <v>5</v>
      </c>
      <c r="H89" s="12"/>
      <c r="I89" s="41"/>
      <c r="J89" s="61">
        <f t="shared" si="8"/>
        <v>5</v>
      </c>
      <c r="K89" s="13">
        <f t="shared" si="6"/>
        <v>0</v>
      </c>
      <c r="L89" s="13">
        <f t="shared" si="6"/>
        <v>0</v>
      </c>
      <c r="M89" s="13">
        <f t="shared" si="6"/>
        <v>196.55824999999999</v>
      </c>
      <c r="N89" s="13">
        <f t="shared" si="6"/>
        <v>0</v>
      </c>
      <c r="O89" s="13">
        <f t="shared" si="6"/>
        <v>0</v>
      </c>
      <c r="P89" s="62">
        <f t="shared" si="9"/>
        <v>196.55824999999999</v>
      </c>
      <c r="Q89" s="37">
        <f t="shared" si="7"/>
        <v>0</v>
      </c>
      <c r="R89" s="37">
        <f t="shared" si="7"/>
        <v>0</v>
      </c>
      <c r="S89" s="37">
        <f t="shared" si="7"/>
        <v>5</v>
      </c>
      <c r="T89" s="37">
        <f t="shared" si="7"/>
        <v>0</v>
      </c>
      <c r="U89" s="37">
        <f t="shared" si="7"/>
        <v>0</v>
      </c>
      <c r="V89" s="63">
        <f t="shared" si="10"/>
        <v>5</v>
      </c>
    </row>
    <row r="90" spans="1:22" ht="11.25" customHeight="1" x14ac:dyDescent="0.2">
      <c r="A90" s="19" t="s">
        <v>69</v>
      </c>
      <c r="B90" s="59">
        <v>99</v>
      </c>
      <c r="C90" s="11">
        <v>0.15</v>
      </c>
      <c r="D90" s="11">
        <v>0</v>
      </c>
      <c r="E90" s="12"/>
      <c r="F90" s="12"/>
      <c r="G90" s="60"/>
      <c r="H90" s="12"/>
      <c r="I90" s="41"/>
      <c r="J90" s="61">
        <f t="shared" si="8"/>
        <v>0</v>
      </c>
      <c r="K90" s="13">
        <f t="shared" si="6"/>
        <v>0</v>
      </c>
      <c r="L90" s="13">
        <f t="shared" si="6"/>
        <v>0</v>
      </c>
      <c r="M90" s="13">
        <f t="shared" si="6"/>
        <v>0</v>
      </c>
      <c r="N90" s="13">
        <f t="shared" si="6"/>
        <v>0</v>
      </c>
      <c r="O90" s="13">
        <f t="shared" si="6"/>
        <v>0</v>
      </c>
      <c r="P90" s="62">
        <f t="shared" si="9"/>
        <v>0</v>
      </c>
      <c r="Q90" s="37">
        <f t="shared" si="7"/>
        <v>0</v>
      </c>
      <c r="R90" s="37">
        <f t="shared" si="7"/>
        <v>0</v>
      </c>
      <c r="S90" s="37">
        <f t="shared" si="7"/>
        <v>0</v>
      </c>
      <c r="T90" s="37">
        <f t="shared" si="7"/>
        <v>0</v>
      </c>
      <c r="U90" s="37">
        <f t="shared" si="7"/>
        <v>0</v>
      </c>
      <c r="V90" s="63">
        <f t="shared" si="10"/>
        <v>0</v>
      </c>
    </row>
    <row r="91" spans="1:22" ht="11.25" customHeight="1" x14ac:dyDescent="0.2">
      <c r="A91" s="19" t="s">
        <v>70</v>
      </c>
      <c r="B91" s="59">
        <v>103</v>
      </c>
      <c r="C91" s="11">
        <v>0.15</v>
      </c>
      <c r="D91" s="11">
        <v>0</v>
      </c>
      <c r="E91" s="12"/>
      <c r="F91" s="12">
        <v>5</v>
      </c>
      <c r="G91" s="60"/>
      <c r="H91" s="12"/>
      <c r="I91" s="41"/>
      <c r="J91" s="61">
        <f t="shared" si="8"/>
        <v>5</v>
      </c>
      <c r="K91" s="13">
        <f t="shared" si="6"/>
        <v>0</v>
      </c>
      <c r="L91" s="13">
        <f t="shared" si="6"/>
        <v>289.22142499999995</v>
      </c>
      <c r="M91" s="13">
        <f t="shared" si="6"/>
        <v>0</v>
      </c>
      <c r="N91" s="13">
        <f t="shared" si="6"/>
        <v>0</v>
      </c>
      <c r="O91" s="13">
        <f t="shared" si="6"/>
        <v>0</v>
      </c>
      <c r="P91" s="62">
        <f t="shared" si="9"/>
        <v>289.22142499999995</v>
      </c>
      <c r="Q91" s="37">
        <f t="shared" si="7"/>
        <v>0</v>
      </c>
      <c r="R91" s="37">
        <f t="shared" si="7"/>
        <v>5</v>
      </c>
      <c r="S91" s="37">
        <f t="shared" si="7"/>
        <v>0</v>
      </c>
      <c r="T91" s="37">
        <f t="shared" si="7"/>
        <v>0</v>
      </c>
      <c r="U91" s="37">
        <f t="shared" si="7"/>
        <v>0</v>
      </c>
      <c r="V91" s="63">
        <f t="shared" si="10"/>
        <v>5</v>
      </c>
    </row>
    <row r="92" spans="1:22" ht="11.25" customHeight="1" x14ac:dyDescent="0.2">
      <c r="A92" s="19" t="s">
        <v>71</v>
      </c>
      <c r="B92" s="59">
        <v>13.5</v>
      </c>
      <c r="C92" s="11">
        <v>0.15</v>
      </c>
      <c r="D92" s="11">
        <v>0</v>
      </c>
      <c r="E92" s="12">
        <v>10</v>
      </c>
      <c r="F92" s="12">
        <v>30</v>
      </c>
      <c r="G92" s="60"/>
      <c r="H92" s="12"/>
      <c r="I92" s="41">
        <v>10</v>
      </c>
      <c r="J92" s="61">
        <f t="shared" si="8"/>
        <v>50</v>
      </c>
      <c r="K92" s="13">
        <f t="shared" si="6"/>
        <v>75.815324999999987</v>
      </c>
      <c r="L92" s="13">
        <f t="shared" si="6"/>
        <v>227.44597499999995</v>
      </c>
      <c r="M92" s="13">
        <f t="shared" si="6"/>
        <v>0</v>
      </c>
      <c r="N92" s="13">
        <f t="shared" si="6"/>
        <v>0</v>
      </c>
      <c r="O92" s="13">
        <f t="shared" si="6"/>
        <v>75.815324999999987</v>
      </c>
      <c r="P92" s="62">
        <f t="shared" si="9"/>
        <v>379.07662499999992</v>
      </c>
      <c r="Q92" s="37">
        <f t="shared" si="7"/>
        <v>10</v>
      </c>
      <c r="R92" s="37">
        <f t="shared" si="7"/>
        <v>30</v>
      </c>
      <c r="S92" s="37">
        <f t="shared" si="7"/>
        <v>0</v>
      </c>
      <c r="T92" s="37">
        <f t="shared" si="7"/>
        <v>0</v>
      </c>
      <c r="U92" s="37">
        <f t="shared" si="7"/>
        <v>10</v>
      </c>
      <c r="V92" s="63">
        <f t="shared" si="10"/>
        <v>50</v>
      </c>
    </row>
    <row r="93" spans="1:22" ht="11.25" customHeight="1" x14ac:dyDescent="0.2">
      <c r="A93" s="19" t="s">
        <v>72</v>
      </c>
      <c r="B93" s="59">
        <v>28.7</v>
      </c>
      <c r="C93" s="11">
        <v>0.15</v>
      </c>
      <c r="D93" s="11">
        <v>0</v>
      </c>
      <c r="E93" s="12"/>
      <c r="F93" s="12"/>
      <c r="G93" s="60"/>
      <c r="H93" s="12">
        <v>10</v>
      </c>
      <c r="I93" s="41"/>
      <c r="J93" s="61">
        <f t="shared" si="8"/>
        <v>10</v>
      </c>
      <c r="K93" s="13">
        <f t="shared" si="6"/>
        <v>0</v>
      </c>
      <c r="L93" s="13">
        <f t="shared" si="6"/>
        <v>0</v>
      </c>
      <c r="M93" s="13">
        <f t="shared" si="6"/>
        <v>0</v>
      </c>
      <c r="N93" s="13">
        <f t="shared" si="6"/>
        <v>161.17776499999997</v>
      </c>
      <c r="O93" s="13">
        <f t="shared" si="6"/>
        <v>0</v>
      </c>
      <c r="P93" s="62">
        <f t="shared" si="9"/>
        <v>161.17776499999997</v>
      </c>
      <c r="Q93" s="37">
        <f t="shared" si="7"/>
        <v>0</v>
      </c>
      <c r="R93" s="37">
        <f t="shared" si="7"/>
        <v>0</v>
      </c>
      <c r="S93" s="37">
        <f t="shared" si="7"/>
        <v>0</v>
      </c>
      <c r="T93" s="37">
        <f t="shared" si="7"/>
        <v>10</v>
      </c>
      <c r="U93" s="37">
        <f t="shared" si="7"/>
        <v>0</v>
      </c>
      <c r="V93" s="63">
        <f t="shared" si="10"/>
        <v>10</v>
      </c>
    </row>
    <row r="94" spans="1:22" ht="11.25" customHeight="1" x14ac:dyDescent="0.2">
      <c r="A94" s="19" t="s">
        <v>73</v>
      </c>
      <c r="B94" s="59">
        <v>16.600000000000001</v>
      </c>
      <c r="C94" s="11">
        <v>0.15</v>
      </c>
      <c r="D94" s="11">
        <v>0</v>
      </c>
      <c r="E94" s="12"/>
      <c r="F94" s="12"/>
      <c r="G94" s="60">
        <v>5</v>
      </c>
      <c r="H94" s="12"/>
      <c r="I94" s="41"/>
      <c r="J94" s="61">
        <f t="shared" si="8"/>
        <v>5</v>
      </c>
      <c r="K94" s="13">
        <f t="shared" si="6"/>
        <v>0</v>
      </c>
      <c r="L94" s="13">
        <f t="shared" si="6"/>
        <v>0</v>
      </c>
      <c r="M94" s="13">
        <f t="shared" si="6"/>
        <v>46.612384999999996</v>
      </c>
      <c r="N94" s="13">
        <f t="shared" si="6"/>
        <v>0</v>
      </c>
      <c r="O94" s="13">
        <f t="shared" si="6"/>
        <v>0</v>
      </c>
      <c r="P94" s="62">
        <f t="shared" si="9"/>
        <v>46.612384999999996</v>
      </c>
      <c r="Q94" s="37">
        <f t="shared" si="7"/>
        <v>0</v>
      </c>
      <c r="R94" s="37">
        <f t="shared" si="7"/>
        <v>0</v>
      </c>
      <c r="S94" s="37">
        <f t="shared" si="7"/>
        <v>5</v>
      </c>
      <c r="T94" s="37">
        <f t="shared" si="7"/>
        <v>0</v>
      </c>
      <c r="U94" s="37">
        <f t="shared" si="7"/>
        <v>0</v>
      </c>
      <c r="V94" s="63">
        <f t="shared" si="10"/>
        <v>5</v>
      </c>
    </row>
    <row r="95" spans="1:22" ht="11.25" customHeight="1" x14ac:dyDescent="0.2">
      <c r="A95" s="19" t="s">
        <v>74</v>
      </c>
      <c r="B95" s="59">
        <v>17.3</v>
      </c>
      <c r="C95" s="11">
        <v>0.15</v>
      </c>
      <c r="D95" s="11">
        <v>0</v>
      </c>
      <c r="E95" s="12"/>
      <c r="F95" s="12"/>
      <c r="G95" s="60"/>
      <c r="H95" s="12"/>
      <c r="I95" s="41"/>
      <c r="J95" s="61">
        <f t="shared" si="8"/>
        <v>0</v>
      </c>
      <c r="K95" s="13">
        <f t="shared" si="6"/>
        <v>0</v>
      </c>
      <c r="L95" s="13">
        <f t="shared" si="6"/>
        <v>0</v>
      </c>
      <c r="M95" s="13">
        <f t="shared" si="6"/>
        <v>0</v>
      </c>
      <c r="N95" s="13">
        <f t="shared" si="6"/>
        <v>0</v>
      </c>
      <c r="O95" s="13">
        <f t="shared" si="6"/>
        <v>0</v>
      </c>
      <c r="P95" s="62">
        <f t="shared" si="9"/>
        <v>0</v>
      </c>
      <c r="Q95" s="37">
        <f t="shared" si="7"/>
        <v>0</v>
      </c>
      <c r="R95" s="37">
        <f t="shared" si="7"/>
        <v>0</v>
      </c>
      <c r="S95" s="37">
        <f t="shared" si="7"/>
        <v>0</v>
      </c>
      <c r="T95" s="37">
        <f t="shared" si="7"/>
        <v>0</v>
      </c>
      <c r="U95" s="37">
        <f t="shared" si="7"/>
        <v>0</v>
      </c>
      <c r="V95" s="63">
        <f t="shared" si="10"/>
        <v>0</v>
      </c>
    </row>
    <row r="96" spans="1:22" ht="11.25" customHeight="1" x14ac:dyDescent="0.2">
      <c r="A96" s="19" t="s">
        <v>75</v>
      </c>
      <c r="B96" s="59">
        <v>17.600000000000001</v>
      </c>
      <c r="C96" s="11">
        <v>0.2</v>
      </c>
      <c r="D96" s="11">
        <v>0</v>
      </c>
      <c r="E96" s="12">
        <v>10</v>
      </c>
      <c r="F96" s="12"/>
      <c r="G96" s="60"/>
      <c r="H96" s="12">
        <v>10</v>
      </c>
      <c r="I96" s="41"/>
      <c r="J96" s="61">
        <f t="shared" si="8"/>
        <v>20</v>
      </c>
      <c r="K96" s="13">
        <f t="shared" si="6"/>
        <v>93.026560000000003</v>
      </c>
      <c r="L96" s="13">
        <f t="shared" si="6"/>
        <v>0</v>
      </c>
      <c r="M96" s="13">
        <f t="shared" si="6"/>
        <v>0</v>
      </c>
      <c r="N96" s="13">
        <f t="shared" si="6"/>
        <v>93.026560000000003</v>
      </c>
      <c r="O96" s="13">
        <f t="shared" si="6"/>
        <v>0</v>
      </c>
      <c r="P96" s="62">
        <f t="shared" si="9"/>
        <v>186.05312000000001</v>
      </c>
      <c r="Q96" s="37">
        <f t="shared" si="7"/>
        <v>10</v>
      </c>
      <c r="R96" s="37">
        <f t="shared" si="7"/>
        <v>0</v>
      </c>
      <c r="S96" s="37">
        <f t="shared" si="7"/>
        <v>0</v>
      </c>
      <c r="T96" s="37">
        <f t="shared" si="7"/>
        <v>10</v>
      </c>
      <c r="U96" s="37">
        <f t="shared" si="7"/>
        <v>0</v>
      </c>
      <c r="V96" s="63">
        <f t="shared" si="10"/>
        <v>20</v>
      </c>
    </row>
    <row r="97" spans="1:22" ht="11.25" customHeight="1" x14ac:dyDescent="0.2">
      <c r="A97" s="19" t="s">
        <v>125</v>
      </c>
      <c r="B97" s="59">
        <v>15.6</v>
      </c>
      <c r="C97" s="11">
        <v>0.2</v>
      </c>
      <c r="D97" s="11">
        <v>0</v>
      </c>
      <c r="E97" s="12"/>
      <c r="F97" s="12"/>
      <c r="G97" s="60"/>
      <c r="H97" s="12"/>
      <c r="I97" s="41"/>
      <c r="J97" s="61">
        <f t="shared" si="8"/>
        <v>0</v>
      </c>
      <c r="K97" s="13">
        <f t="shared" si="6"/>
        <v>0</v>
      </c>
      <c r="L97" s="13">
        <f t="shared" si="6"/>
        <v>0</v>
      </c>
      <c r="M97" s="13">
        <f t="shared" si="6"/>
        <v>0</v>
      </c>
      <c r="N97" s="13">
        <f t="shared" si="6"/>
        <v>0</v>
      </c>
      <c r="O97" s="13">
        <f t="shared" si="6"/>
        <v>0</v>
      </c>
      <c r="P97" s="62">
        <f t="shared" si="9"/>
        <v>0</v>
      </c>
      <c r="Q97" s="37">
        <f t="shared" si="7"/>
        <v>0</v>
      </c>
      <c r="R97" s="37">
        <f t="shared" si="7"/>
        <v>0</v>
      </c>
      <c r="S97" s="37">
        <f t="shared" si="7"/>
        <v>0</v>
      </c>
      <c r="T97" s="37">
        <f t="shared" si="7"/>
        <v>0</v>
      </c>
      <c r="U97" s="37">
        <f t="shared" si="7"/>
        <v>0</v>
      </c>
      <c r="V97" s="63">
        <f t="shared" si="10"/>
        <v>0</v>
      </c>
    </row>
    <row r="98" spans="1:22" ht="11.25" customHeight="1" x14ac:dyDescent="0.2">
      <c r="A98" s="19" t="s">
        <v>126</v>
      </c>
      <c r="B98" s="59">
        <v>11.3</v>
      </c>
      <c r="C98" s="11">
        <v>0.2</v>
      </c>
      <c r="D98" s="11">
        <v>0</v>
      </c>
      <c r="E98" s="12"/>
      <c r="F98" s="12"/>
      <c r="G98" s="60"/>
      <c r="H98" s="12"/>
      <c r="I98" s="41"/>
      <c r="J98" s="61">
        <f t="shared" si="8"/>
        <v>0</v>
      </c>
      <c r="K98" s="13">
        <f t="shared" si="6"/>
        <v>0</v>
      </c>
      <c r="L98" s="13">
        <f t="shared" si="6"/>
        <v>0</v>
      </c>
      <c r="M98" s="13">
        <f t="shared" si="6"/>
        <v>0</v>
      </c>
      <c r="N98" s="13">
        <f t="shared" si="6"/>
        <v>0</v>
      </c>
      <c r="O98" s="13">
        <f t="shared" si="6"/>
        <v>0</v>
      </c>
      <c r="P98" s="62">
        <f t="shared" si="9"/>
        <v>0</v>
      </c>
      <c r="Q98" s="37">
        <f t="shared" si="7"/>
        <v>0</v>
      </c>
      <c r="R98" s="37">
        <f t="shared" si="7"/>
        <v>0</v>
      </c>
      <c r="S98" s="37">
        <f t="shared" si="7"/>
        <v>0</v>
      </c>
      <c r="T98" s="37">
        <f t="shared" si="7"/>
        <v>0</v>
      </c>
      <c r="U98" s="37">
        <f t="shared" si="7"/>
        <v>0</v>
      </c>
      <c r="V98" s="63">
        <f t="shared" si="10"/>
        <v>0</v>
      </c>
    </row>
    <row r="99" spans="1:22" ht="11.25" customHeight="1" x14ac:dyDescent="0.2">
      <c r="A99" s="19" t="s">
        <v>79</v>
      </c>
      <c r="B99" s="59">
        <v>28.1</v>
      </c>
      <c r="C99" s="11">
        <v>0.2</v>
      </c>
      <c r="D99" s="11">
        <v>0</v>
      </c>
      <c r="E99" s="12">
        <v>20</v>
      </c>
      <c r="F99" s="12">
        <v>30</v>
      </c>
      <c r="G99" s="60">
        <v>5</v>
      </c>
      <c r="H99" s="12">
        <v>40</v>
      </c>
      <c r="I99" s="41">
        <v>10</v>
      </c>
      <c r="J99" s="61">
        <f t="shared" si="8"/>
        <v>105</v>
      </c>
      <c r="K99" s="13">
        <f t="shared" si="6"/>
        <v>297.05072000000001</v>
      </c>
      <c r="L99" s="13">
        <f t="shared" si="6"/>
        <v>445.57608000000005</v>
      </c>
      <c r="M99" s="13">
        <f t="shared" si="6"/>
        <v>74.262680000000003</v>
      </c>
      <c r="N99" s="13">
        <f t="shared" si="6"/>
        <v>594.10144000000003</v>
      </c>
      <c r="O99" s="13">
        <f t="shared" si="6"/>
        <v>148.52536000000001</v>
      </c>
      <c r="P99" s="62">
        <f t="shared" si="9"/>
        <v>1559.5162800000003</v>
      </c>
      <c r="Q99" s="37">
        <f t="shared" si="7"/>
        <v>20</v>
      </c>
      <c r="R99" s="37">
        <f t="shared" si="7"/>
        <v>30</v>
      </c>
      <c r="S99" s="37">
        <f t="shared" si="7"/>
        <v>5</v>
      </c>
      <c r="T99" s="37">
        <f t="shared" si="7"/>
        <v>40</v>
      </c>
      <c r="U99" s="37">
        <f t="shared" si="7"/>
        <v>10</v>
      </c>
      <c r="V99" s="63">
        <f t="shared" si="10"/>
        <v>105</v>
      </c>
    </row>
    <row r="100" spans="1:22" ht="11.25" customHeight="1" x14ac:dyDescent="0.2">
      <c r="A100" s="19" t="s">
        <v>76</v>
      </c>
      <c r="B100" s="59">
        <v>34.700000000000003</v>
      </c>
      <c r="C100" s="11">
        <v>0.15</v>
      </c>
      <c r="D100" s="11">
        <v>0</v>
      </c>
      <c r="E100" s="12"/>
      <c r="F100" s="12"/>
      <c r="G100" s="60"/>
      <c r="H100" s="12">
        <v>10</v>
      </c>
      <c r="I100" s="41"/>
      <c r="J100" s="61">
        <f t="shared" si="8"/>
        <v>10</v>
      </c>
      <c r="K100" s="13">
        <f t="shared" si="6"/>
        <v>0</v>
      </c>
      <c r="L100" s="13">
        <f t="shared" si="6"/>
        <v>0</v>
      </c>
      <c r="M100" s="13">
        <f t="shared" si="6"/>
        <v>0</v>
      </c>
      <c r="N100" s="13">
        <f t="shared" si="6"/>
        <v>194.87346499999998</v>
      </c>
      <c r="O100" s="13">
        <f t="shared" si="6"/>
        <v>0</v>
      </c>
      <c r="P100" s="62">
        <f t="shared" si="9"/>
        <v>194.87346499999998</v>
      </c>
      <c r="Q100" s="37">
        <f t="shared" si="7"/>
        <v>0</v>
      </c>
      <c r="R100" s="37">
        <f t="shared" si="7"/>
        <v>0</v>
      </c>
      <c r="S100" s="37">
        <f t="shared" si="7"/>
        <v>0</v>
      </c>
      <c r="T100" s="37">
        <f t="shared" si="7"/>
        <v>10</v>
      </c>
      <c r="U100" s="37">
        <f t="shared" si="7"/>
        <v>0</v>
      </c>
      <c r="V100" s="63">
        <f t="shared" si="10"/>
        <v>10</v>
      </c>
    </row>
    <row r="101" spans="1:22" ht="11.25" customHeight="1" x14ac:dyDescent="0.2">
      <c r="A101" s="19" t="s">
        <v>77</v>
      </c>
      <c r="B101" s="59">
        <v>66.3</v>
      </c>
      <c r="C101" s="11">
        <v>0.15</v>
      </c>
      <c r="D101" s="11">
        <v>0</v>
      </c>
      <c r="E101" s="12"/>
      <c r="F101" s="12">
        <v>10</v>
      </c>
      <c r="G101" s="60"/>
      <c r="H101" s="12">
        <v>10</v>
      </c>
      <c r="I101" s="41"/>
      <c r="J101" s="61">
        <f t="shared" si="8"/>
        <v>20</v>
      </c>
      <c r="K101" s="13">
        <f t="shared" si="6"/>
        <v>0</v>
      </c>
      <c r="L101" s="13">
        <f t="shared" si="6"/>
        <v>372.33748499999996</v>
      </c>
      <c r="M101" s="13">
        <f t="shared" si="6"/>
        <v>0</v>
      </c>
      <c r="N101" s="13">
        <f t="shared" si="6"/>
        <v>372.33748499999996</v>
      </c>
      <c r="O101" s="13">
        <f t="shared" si="6"/>
        <v>0</v>
      </c>
      <c r="P101" s="62">
        <f t="shared" si="9"/>
        <v>744.67496999999992</v>
      </c>
      <c r="Q101" s="37">
        <f t="shared" si="7"/>
        <v>0</v>
      </c>
      <c r="R101" s="37">
        <f t="shared" si="7"/>
        <v>10</v>
      </c>
      <c r="S101" s="37">
        <f t="shared" si="7"/>
        <v>0</v>
      </c>
      <c r="T101" s="37">
        <f t="shared" si="7"/>
        <v>10</v>
      </c>
      <c r="U101" s="37">
        <f t="shared" si="7"/>
        <v>0</v>
      </c>
      <c r="V101" s="63">
        <f t="shared" si="10"/>
        <v>20</v>
      </c>
    </row>
    <row r="102" spans="1:22" ht="11.25" customHeight="1" x14ac:dyDescent="0.2">
      <c r="A102" s="19" t="s">
        <v>78</v>
      </c>
      <c r="B102" s="59">
        <v>122.4</v>
      </c>
      <c r="C102" s="11">
        <v>0.15</v>
      </c>
      <c r="D102" s="11">
        <v>0</v>
      </c>
      <c r="E102" s="12"/>
      <c r="F102" s="12"/>
      <c r="G102" s="60"/>
      <c r="H102" s="12"/>
      <c r="I102" s="41"/>
      <c r="J102" s="61">
        <f t="shared" si="8"/>
        <v>0</v>
      </c>
      <c r="K102" s="13">
        <f t="shared" si="6"/>
        <v>0</v>
      </c>
      <c r="L102" s="13">
        <f t="shared" si="6"/>
        <v>0</v>
      </c>
      <c r="M102" s="13">
        <f t="shared" si="6"/>
        <v>0</v>
      </c>
      <c r="N102" s="13">
        <f t="shared" si="6"/>
        <v>0</v>
      </c>
      <c r="O102" s="13">
        <f t="shared" si="6"/>
        <v>0</v>
      </c>
      <c r="P102" s="62">
        <f t="shared" si="9"/>
        <v>0</v>
      </c>
      <c r="Q102" s="37">
        <f t="shared" si="7"/>
        <v>0</v>
      </c>
      <c r="R102" s="37">
        <f t="shared" si="7"/>
        <v>0</v>
      </c>
      <c r="S102" s="37">
        <f t="shared" si="7"/>
        <v>0</v>
      </c>
      <c r="T102" s="37">
        <f t="shared" si="7"/>
        <v>0</v>
      </c>
      <c r="U102" s="37">
        <f t="shared" si="7"/>
        <v>0</v>
      </c>
      <c r="V102" s="63">
        <f t="shared" si="10"/>
        <v>0</v>
      </c>
    </row>
    <row r="103" spans="1:22" ht="11.25" customHeight="1" x14ac:dyDescent="0.2">
      <c r="A103" s="19" t="s">
        <v>118</v>
      </c>
      <c r="B103" s="59">
        <v>20</v>
      </c>
      <c r="C103" s="11">
        <v>0.2</v>
      </c>
      <c r="D103" s="11">
        <v>0</v>
      </c>
      <c r="E103" s="12">
        <v>15</v>
      </c>
      <c r="F103" s="12">
        <v>10</v>
      </c>
      <c r="G103" s="60">
        <v>10</v>
      </c>
      <c r="H103" s="12">
        <v>40</v>
      </c>
      <c r="I103" s="41"/>
      <c r="J103" s="61">
        <f t="shared" si="8"/>
        <v>75</v>
      </c>
      <c r="K103" s="13">
        <f t="shared" si="6"/>
        <v>158.56799999999998</v>
      </c>
      <c r="L103" s="13">
        <f t="shared" si="6"/>
        <v>105.71199999999999</v>
      </c>
      <c r="M103" s="13">
        <f t="shared" si="6"/>
        <v>105.71199999999999</v>
      </c>
      <c r="N103" s="13">
        <f t="shared" si="6"/>
        <v>422.84799999999996</v>
      </c>
      <c r="O103" s="13">
        <f t="shared" si="6"/>
        <v>0</v>
      </c>
      <c r="P103" s="62">
        <f t="shared" si="9"/>
        <v>792.83999999999992</v>
      </c>
      <c r="Q103" s="37">
        <f t="shared" si="7"/>
        <v>15</v>
      </c>
      <c r="R103" s="37">
        <f t="shared" si="7"/>
        <v>10</v>
      </c>
      <c r="S103" s="37">
        <f t="shared" si="7"/>
        <v>10</v>
      </c>
      <c r="T103" s="37">
        <f t="shared" si="7"/>
        <v>40</v>
      </c>
      <c r="U103" s="37">
        <f t="shared" si="7"/>
        <v>0</v>
      </c>
      <c r="V103" s="63">
        <f t="shared" si="10"/>
        <v>75</v>
      </c>
    </row>
  </sheetData>
  <sheetProtection password="C65C" sheet="1" objects="1" scenarios="1"/>
  <protectedRanges>
    <protectedRange sqref="E6:E103" name="SA_1_1"/>
    <protectedRange password="C6C6" sqref="I6:I103" name="ID_1_1"/>
    <protectedRange password="EC0E" sqref="G6:G103" name="CH_1_2"/>
    <protectedRange password="8FC7" sqref="F6:F103" name="LP_1_1_1_1"/>
    <protectedRange password="8D19" sqref="H6:H103" name="LO_1_1"/>
  </protectedRanges>
  <mergeCells count="12">
    <mergeCell ref="B3:C3"/>
    <mergeCell ref="E3:I3"/>
    <mergeCell ref="K3:O3"/>
    <mergeCell ref="Q3:U3"/>
    <mergeCell ref="C4:D4"/>
    <mergeCell ref="B1:D2"/>
    <mergeCell ref="E1:J1"/>
    <mergeCell ref="Q1:S1"/>
    <mergeCell ref="T1:V1"/>
    <mergeCell ref="E2:J2"/>
    <mergeCell ref="K2:P2"/>
    <mergeCell ref="Q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Zeros="0" workbookViewId="0"/>
  </sheetViews>
  <sheetFormatPr baseColWidth="10" defaultRowHeight="11.25" customHeight="1" x14ac:dyDescent="0.25"/>
  <cols>
    <col min="1" max="1" width="22" bestFit="1" customWidth="1"/>
    <col min="2" max="2" width="6.42578125" bestFit="1" customWidth="1"/>
    <col min="3" max="3" width="6.42578125" customWidth="1"/>
    <col min="4" max="4" width="5.7109375" bestFit="1" customWidth="1"/>
    <col min="5" max="5" width="5.85546875" bestFit="1" customWidth="1"/>
    <col min="6" max="6" width="4" style="20" bestFit="1" customWidth="1"/>
    <col min="7" max="7" width="5" style="20" bestFit="1" customWidth="1"/>
    <col min="8" max="10" width="4" style="20" bestFit="1" customWidth="1"/>
    <col min="11" max="11" width="8.7109375" style="20" bestFit="1" customWidth="1"/>
    <col min="12" max="14" width="8.42578125" style="20" bestFit="1" customWidth="1"/>
    <col min="15" max="15" width="8.42578125" style="20" customWidth="1"/>
    <col min="16" max="16" width="7.42578125" style="20" bestFit="1" customWidth="1"/>
    <col min="17" max="17" width="8.7109375" style="20" bestFit="1" customWidth="1"/>
    <col min="18" max="18" width="4" style="20" bestFit="1" customWidth="1"/>
    <col min="19" max="19" width="5" style="20" bestFit="1" customWidth="1"/>
    <col min="20" max="22" width="4" style="20" bestFit="1" customWidth="1"/>
    <col min="23" max="23" width="8.7109375" style="20" bestFit="1" customWidth="1"/>
    <col min="24" max="16384" width="11.42578125" style="20"/>
  </cols>
  <sheetData>
    <row r="1" spans="1:23" ht="11.25" customHeight="1" x14ac:dyDescent="0.2">
      <c r="A1" s="1"/>
      <c r="B1" s="159" t="s">
        <v>21</v>
      </c>
      <c r="C1" s="160"/>
      <c r="D1" s="160"/>
      <c r="E1" s="161"/>
      <c r="F1" s="157" t="s">
        <v>20</v>
      </c>
      <c r="G1" s="165"/>
      <c r="H1" s="165"/>
      <c r="I1" s="165"/>
      <c r="J1" s="165"/>
      <c r="K1" s="158"/>
      <c r="L1" s="7">
        <f t="shared" ref="L1:Q1" si="0">L4*(1-$E$3)</f>
        <v>17193.266999999993</v>
      </c>
      <c r="M1" s="7">
        <f t="shared" si="0"/>
        <v>20447.161</v>
      </c>
      <c r="N1" s="7">
        <f t="shared" si="0"/>
        <v>16246.537999999999</v>
      </c>
      <c r="O1" s="7">
        <f t="shared" si="0"/>
        <v>18253.284</v>
      </c>
      <c r="P1" s="7">
        <f t="shared" si="0"/>
        <v>4879.665</v>
      </c>
      <c r="Q1" s="8">
        <f t="shared" si="0"/>
        <v>77019.914999999979</v>
      </c>
      <c r="R1" s="166" t="s">
        <v>15</v>
      </c>
      <c r="S1" s="166"/>
      <c r="T1" s="166"/>
      <c r="U1" s="167" t="s">
        <v>10</v>
      </c>
      <c r="V1" s="168"/>
      <c r="W1" s="169"/>
    </row>
    <row r="2" spans="1:23" ht="11.25" customHeight="1" x14ac:dyDescent="0.2">
      <c r="A2" s="2"/>
      <c r="B2" s="162"/>
      <c r="C2" s="163"/>
      <c r="D2" s="163"/>
      <c r="E2" s="164"/>
      <c r="F2" s="152" t="s">
        <v>0</v>
      </c>
      <c r="G2" s="152"/>
      <c r="H2" s="152"/>
      <c r="I2" s="152"/>
      <c r="J2" s="152"/>
      <c r="K2" s="153"/>
      <c r="L2" s="170" t="s">
        <v>133</v>
      </c>
      <c r="M2" s="170"/>
      <c r="N2" s="170"/>
      <c r="O2" s="170"/>
      <c r="P2" s="170"/>
      <c r="Q2" s="170"/>
      <c r="R2" s="170" t="s">
        <v>1</v>
      </c>
      <c r="S2" s="170"/>
      <c r="T2" s="170"/>
      <c r="U2" s="170"/>
      <c r="V2" s="170"/>
      <c r="W2" s="170"/>
    </row>
    <row r="3" spans="1:23" ht="11.25" customHeight="1" x14ac:dyDescent="0.2">
      <c r="A3" s="2"/>
      <c r="B3" s="151" t="s">
        <v>22</v>
      </c>
      <c r="C3" s="152"/>
      <c r="D3" s="153"/>
      <c r="E3" s="18">
        <v>0.02</v>
      </c>
      <c r="F3" s="154" t="s">
        <v>2</v>
      </c>
      <c r="G3" s="155"/>
      <c r="H3" s="155"/>
      <c r="I3" s="155"/>
      <c r="J3" s="156"/>
      <c r="K3" s="42" t="s">
        <v>3</v>
      </c>
      <c r="L3" s="154" t="s">
        <v>2</v>
      </c>
      <c r="M3" s="155"/>
      <c r="N3" s="155"/>
      <c r="O3" s="155"/>
      <c r="P3" s="156"/>
      <c r="Q3" s="42" t="s">
        <v>4</v>
      </c>
      <c r="R3" s="154" t="s">
        <v>2</v>
      </c>
      <c r="S3" s="155"/>
      <c r="T3" s="155"/>
      <c r="U3" s="155"/>
      <c r="V3" s="156"/>
      <c r="W3" s="42" t="s">
        <v>3</v>
      </c>
    </row>
    <row r="4" spans="1:23" ht="11.25" customHeight="1" x14ac:dyDescent="0.2">
      <c r="A4" s="3"/>
      <c r="B4" s="4"/>
      <c r="C4" s="85"/>
      <c r="D4" s="157" t="s">
        <v>5</v>
      </c>
      <c r="E4" s="158"/>
      <c r="F4" s="5">
        <f>SUM(F6:F206)</f>
        <v>930</v>
      </c>
      <c r="G4" s="5">
        <f>SUM(G6:G206)</f>
        <v>1075</v>
      </c>
      <c r="H4" s="5">
        <f>SUM(H6:H206)</f>
        <v>950</v>
      </c>
      <c r="I4" s="5">
        <f>SUM(I6:I206)</f>
        <v>905</v>
      </c>
      <c r="J4" s="5">
        <f>SUM(J6:J206)</f>
        <v>275</v>
      </c>
      <c r="K4" s="6">
        <f>SUM(F4:J4)</f>
        <v>4135</v>
      </c>
      <c r="L4" s="7">
        <f>SUM(L6:L206)</f>
        <v>17544.149999999994</v>
      </c>
      <c r="M4" s="7">
        <f>SUM(M6:M206)</f>
        <v>20864.45</v>
      </c>
      <c r="N4" s="7">
        <f>SUM(N6:N206)</f>
        <v>16578.099999999999</v>
      </c>
      <c r="O4" s="7">
        <f>SUM(O6:O206)</f>
        <v>18625.8</v>
      </c>
      <c r="P4" s="7">
        <f>SUM(P6:P206)</f>
        <v>4979.25</v>
      </c>
      <c r="Q4" s="8">
        <f>SUM(L4:P4)</f>
        <v>78591.749999999985</v>
      </c>
      <c r="R4" s="34">
        <f>SUM(R6:R206)</f>
        <v>930</v>
      </c>
      <c r="S4" s="34">
        <f>SUM(S6:S206)</f>
        <v>1075</v>
      </c>
      <c r="T4" s="34">
        <f>SUM(T6:T206)</f>
        <v>950</v>
      </c>
      <c r="U4" s="34">
        <f>SUM(U6:U206)</f>
        <v>905</v>
      </c>
      <c r="V4" s="34">
        <f>SUM(V6:V206)</f>
        <v>275</v>
      </c>
      <c r="W4" s="35">
        <f>SUM(R4:V4)</f>
        <v>4135</v>
      </c>
    </row>
    <row r="5" spans="1:23" ht="11.25" customHeight="1" x14ac:dyDescent="0.2">
      <c r="A5" s="9" t="s">
        <v>6</v>
      </c>
      <c r="B5" s="43" t="s">
        <v>7</v>
      </c>
      <c r="C5" s="44" t="s">
        <v>134</v>
      </c>
      <c r="D5" s="10" t="s">
        <v>8</v>
      </c>
      <c r="E5" s="10" t="s">
        <v>9</v>
      </c>
      <c r="F5" s="36" t="s">
        <v>120</v>
      </c>
      <c r="G5" s="36" t="s">
        <v>121</v>
      </c>
      <c r="H5" s="36" t="s">
        <v>122</v>
      </c>
      <c r="I5" s="36" t="s">
        <v>123</v>
      </c>
      <c r="J5" s="36" t="s">
        <v>124</v>
      </c>
      <c r="K5" s="42" t="s">
        <v>13</v>
      </c>
      <c r="L5" s="36" t="s">
        <v>120</v>
      </c>
      <c r="M5" s="36" t="s">
        <v>121</v>
      </c>
      <c r="N5" s="36" t="s">
        <v>122</v>
      </c>
      <c r="O5" s="36" t="s">
        <v>123</v>
      </c>
      <c r="P5" s="36" t="s">
        <v>124</v>
      </c>
      <c r="Q5" s="42" t="s">
        <v>13</v>
      </c>
      <c r="R5" s="36" t="s">
        <v>120</v>
      </c>
      <c r="S5" s="36" t="s">
        <v>121</v>
      </c>
      <c r="T5" s="36" t="s">
        <v>122</v>
      </c>
      <c r="U5" s="36" t="s">
        <v>123</v>
      </c>
      <c r="V5" s="36" t="s">
        <v>124</v>
      </c>
      <c r="W5" s="42" t="s">
        <v>13</v>
      </c>
    </row>
    <row r="6" spans="1:23" ht="9.4" customHeight="1" x14ac:dyDescent="0.2">
      <c r="A6" s="86" t="s">
        <v>24</v>
      </c>
      <c r="B6" s="87">
        <v>44</v>
      </c>
      <c r="C6" s="87">
        <v>24.709999999999997</v>
      </c>
      <c r="D6" s="88">
        <v>0.15</v>
      </c>
      <c r="E6" s="89">
        <v>0</v>
      </c>
      <c r="F6" s="90"/>
      <c r="G6" s="90"/>
      <c r="H6" s="91">
        <v>5</v>
      </c>
      <c r="I6" s="90">
        <v>10</v>
      </c>
      <c r="J6" s="92"/>
      <c r="K6" s="93">
        <f t="shared" ref="K6:K27" si="1">SUM(F6:J6)</f>
        <v>15</v>
      </c>
      <c r="L6" s="94">
        <f>$C6*F6</f>
        <v>0</v>
      </c>
      <c r="M6" s="94">
        <f t="shared" ref="M6:P6" si="2">$C6*G6</f>
        <v>0</v>
      </c>
      <c r="N6" s="94">
        <f t="shared" si="2"/>
        <v>123.54999999999998</v>
      </c>
      <c r="O6" s="94">
        <f t="shared" si="2"/>
        <v>247.09999999999997</v>
      </c>
      <c r="P6" s="94">
        <f t="shared" si="2"/>
        <v>0</v>
      </c>
      <c r="Q6" s="95">
        <f t="shared" ref="Q6:Q27" si="3">SUM(L6:P6)</f>
        <v>370.65</v>
      </c>
      <c r="R6" s="96">
        <f t="shared" ref="R6:R37" si="4">F6*(1+$E6)</f>
        <v>0</v>
      </c>
      <c r="S6" s="96">
        <f t="shared" ref="S6:S37" si="5">G6*(1+$E6)</f>
        <v>0</v>
      </c>
      <c r="T6" s="96">
        <f t="shared" ref="T6:T37" si="6">H6*(1+$E6)</f>
        <v>5</v>
      </c>
      <c r="U6" s="96">
        <f t="shared" ref="U6:U37" si="7">I6*(1+$E6)</f>
        <v>10</v>
      </c>
      <c r="V6" s="96">
        <f t="shared" ref="V6:V37" si="8">J6*(1+$E6)</f>
        <v>0</v>
      </c>
      <c r="W6" s="97">
        <f t="shared" ref="W6:W27" si="9">SUM(R6:V6)</f>
        <v>15</v>
      </c>
    </row>
    <row r="7" spans="1:23" ht="9.4" customHeight="1" x14ac:dyDescent="0.2">
      <c r="A7" s="86" t="s">
        <v>23</v>
      </c>
      <c r="B7" s="87">
        <v>23</v>
      </c>
      <c r="C7" s="87">
        <v>12.92</v>
      </c>
      <c r="D7" s="88">
        <v>0.15</v>
      </c>
      <c r="E7" s="89">
        <v>0</v>
      </c>
      <c r="F7" s="90"/>
      <c r="G7" s="90"/>
      <c r="H7" s="91">
        <v>5</v>
      </c>
      <c r="I7" s="90">
        <v>10</v>
      </c>
      <c r="J7" s="92"/>
      <c r="K7" s="93">
        <f t="shared" si="1"/>
        <v>15</v>
      </c>
      <c r="L7" s="94">
        <f t="shared" ref="L7:L69" si="10">$C7*F7</f>
        <v>0</v>
      </c>
      <c r="M7" s="94">
        <f t="shared" ref="M7:M69" si="11">$C7*G7</f>
        <v>0</v>
      </c>
      <c r="N7" s="94">
        <f t="shared" ref="N7:N69" si="12">$C7*H7</f>
        <v>64.599999999999994</v>
      </c>
      <c r="O7" s="94">
        <f t="shared" ref="O7:O69" si="13">$C7*I7</f>
        <v>129.19999999999999</v>
      </c>
      <c r="P7" s="94">
        <f t="shared" ref="P7:P69" si="14">$C7*J7</f>
        <v>0</v>
      </c>
      <c r="Q7" s="95">
        <f t="shared" si="3"/>
        <v>193.79999999999998</v>
      </c>
      <c r="R7" s="96">
        <f t="shared" si="4"/>
        <v>0</v>
      </c>
      <c r="S7" s="96">
        <f t="shared" si="5"/>
        <v>0</v>
      </c>
      <c r="T7" s="96">
        <f t="shared" si="6"/>
        <v>5</v>
      </c>
      <c r="U7" s="96">
        <f t="shared" si="7"/>
        <v>10</v>
      </c>
      <c r="V7" s="96">
        <f t="shared" si="8"/>
        <v>0</v>
      </c>
      <c r="W7" s="97">
        <f t="shared" si="9"/>
        <v>15</v>
      </c>
    </row>
    <row r="8" spans="1:23" ht="9.4" customHeight="1" x14ac:dyDescent="0.2">
      <c r="A8" s="86" t="s">
        <v>27</v>
      </c>
      <c r="B8" s="87">
        <v>89</v>
      </c>
      <c r="C8" s="87">
        <v>49.989999999999995</v>
      </c>
      <c r="D8" s="88">
        <v>0.15</v>
      </c>
      <c r="E8" s="89">
        <v>0</v>
      </c>
      <c r="F8" s="90"/>
      <c r="G8" s="90"/>
      <c r="H8" s="91"/>
      <c r="I8" s="90">
        <v>5</v>
      </c>
      <c r="J8" s="92"/>
      <c r="K8" s="93">
        <f t="shared" si="1"/>
        <v>5</v>
      </c>
      <c r="L8" s="94">
        <f t="shared" si="10"/>
        <v>0</v>
      </c>
      <c r="M8" s="94">
        <f t="shared" si="11"/>
        <v>0</v>
      </c>
      <c r="N8" s="94">
        <f t="shared" si="12"/>
        <v>0</v>
      </c>
      <c r="O8" s="94">
        <f t="shared" si="13"/>
        <v>249.95</v>
      </c>
      <c r="P8" s="94">
        <f t="shared" si="14"/>
        <v>0</v>
      </c>
      <c r="Q8" s="95">
        <f t="shared" si="3"/>
        <v>249.95</v>
      </c>
      <c r="R8" s="96">
        <f t="shared" si="4"/>
        <v>0</v>
      </c>
      <c r="S8" s="96">
        <f t="shared" si="5"/>
        <v>0</v>
      </c>
      <c r="T8" s="96">
        <f t="shared" si="6"/>
        <v>0</v>
      </c>
      <c r="U8" s="96">
        <f t="shared" si="7"/>
        <v>5</v>
      </c>
      <c r="V8" s="96">
        <f t="shared" si="8"/>
        <v>0</v>
      </c>
      <c r="W8" s="97">
        <f t="shared" si="9"/>
        <v>5</v>
      </c>
    </row>
    <row r="9" spans="1:23" ht="9.4" customHeight="1" x14ac:dyDescent="0.2">
      <c r="A9" s="86" t="s">
        <v>28</v>
      </c>
      <c r="B9" s="87">
        <v>35</v>
      </c>
      <c r="C9" s="87">
        <v>19.66</v>
      </c>
      <c r="D9" s="88">
        <v>0.15</v>
      </c>
      <c r="E9" s="89">
        <v>0</v>
      </c>
      <c r="F9" s="90">
        <v>20</v>
      </c>
      <c r="G9" s="90">
        <v>15</v>
      </c>
      <c r="H9" s="91"/>
      <c r="I9" s="90"/>
      <c r="J9" s="92"/>
      <c r="K9" s="93">
        <f t="shared" si="1"/>
        <v>35</v>
      </c>
      <c r="L9" s="94">
        <f t="shared" si="10"/>
        <v>393.2</v>
      </c>
      <c r="M9" s="94">
        <f t="shared" si="11"/>
        <v>294.89999999999998</v>
      </c>
      <c r="N9" s="94">
        <f t="shared" si="12"/>
        <v>0</v>
      </c>
      <c r="O9" s="94">
        <f t="shared" si="13"/>
        <v>0</v>
      </c>
      <c r="P9" s="94">
        <f t="shared" si="14"/>
        <v>0</v>
      </c>
      <c r="Q9" s="95">
        <f t="shared" si="3"/>
        <v>688.09999999999991</v>
      </c>
      <c r="R9" s="96">
        <f t="shared" si="4"/>
        <v>20</v>
      </c>
      <c r="S9" s="96">
        <f t="shared" si="5"/>
        <v>15</v>
      </c>
      <c r="T9" s="96">
        <f t="shared" si="6"/>
        <v>0</v>
      </c>
      <c r="U9" s="96">
        <f t="shared" si="7"/>
        <v>0</v>
      </c>
      <c r="V9" s="96">
        <f t="shared" si="8"/>
        <v>0</v>
      </c>
      <c r="W9" s="97">
        <f t="shared" si="9"/>
        <v>35</v>
      </c>
    </row>
    <row r="10" spans="1:23" ht="9.4" customHeight="1" x14ac:dyDescent="0.2">
      <c r="A10" s="86" t="s">
        <v>29</v>
      </c>
      <c r="B10" s="87">
        <v>60</v>
      </c>
      <c r="C10" s="87">
        <v>33.700000000000003</v>
      </c>
      <c r="D10" s="88">
        <v>0.15</v>
      </c>
      <c r="E10" s="89">
        <v>0</v>
      </c>
      <c r="F10" s="90">
        <v>15</v>
      </c>
      <c r="G10" s="90">
        <v>40</v>
      </c>
      <c r="H10" s="91"/>
      <c r="I10" s="90">
        <v>10</v>
      </c>
      <c r="J10" s="92"/>
      <c r="K10" s="93">
        <f t="shared" si="1"/>
        <v>65</v>
      </c>
      <c r="L10" s="94">
        <f t="shared" si="10"/>
        <v>505.50000000000006</v>
      </c>
      <c r="M10" s="94">
        <f t="shared" si="11"/>
        <v>1348</v>
      </c>
      <c r="N10" s="94">
        <f t="shared" si="12"/>
        <v>0</v>
      </c>
      <c r="O10" s="94">
        <f t="shared" si="13"/>
        <v>337</v>
      </c>
      <c r="P10" s="94">
        <f t="shared" si="14"/>
        <v>0</v>
      </c>
      <c r="Q10" s="95">
        <f t="shared" si="3"/>
        <v>2190.5</v>
      </c>
      <c r="R10" s="96">
        <f t="shared" si="4"/>
        <v>15</v>
      </c>
      <c r="S10" s="96">
        <f t="shared" si="5"/>
        <v>40</v>
      </c>
      <c r="T10" s="96">
        <f t="shared" si="6"/>
        <v>0</v>
      </c>
      <c r="U10" s="96">
        <f t="shared" si="7"/>
        <v>10</v>
      </c>
      <c r="V10" s="96">
        <f t="shared" si="8"/>
        <v>0</v>
      </c>
      <c r="W10" s="97">
        <f t="shared" si="9"/>
        <v>65</v>
      </c>
    </row>
    <row r="11" spans="1:23" ht="9.4" customHeight="1" x14ac:dyDescent="0.2">
      <c r="A11" s="86" t="s">
        <v>30</v>
      </c>
      <c r="B11" s="87">
        <v>99</v>
      </c>
      <c r="C11" s="87">
        <v>55.6</v>
      </c>
      <c r="D11" s="88">
        <v>0.15</v>
      </c>
      <c r="E11" s="89">
        <v>0</v>
      </c>
      <c r="F11" s="90"/>
      <c r="G11" s="90"/>
      <c r="H11" s="91"/>
      <c r="I11" s="90">
        <v>10</v>
      </c>
      <c r="J11" s="92"/>
      <c r="K11" s="93">
        <f t="shared" si="1"/>
        <v>10</v>
      </c>
      <c r="L11" s="94">
        <f t="shared" si="10"/>
        <v>0</v>
      </c>
      <c r="M11" s="94">
        <f t="shared" si="11"/>
        <v>0</v>
      </c>
      <c r="N11" s="94">
        <f t="shared" si="12"/>
        <v>0</v>
      </c>
      <c r="O11" s="94">
        <f t="shared" si="13"/>
        <v>556</v>
      </c>
      <c r="P11" s="94">
        <f t="shared" si="14"/>
        <v>0</v>
      </c>
      <c r="Q11" s="95">
        <f t="shared" si="3"/>
        <v>556</v>
      </c>
      <c r="R11" s="96">
        <f t="shared" si="4"/>
        <v>0</v>
      </c>
      <c r="S11" s="96">
        <f t="shared" si="5"/>
        <v>0</v>
      </c>
      <c r="T11" s="96">
        <f t="shared" si="6"/>
        <v>0</v>
      </c>
      <c r="U11" s="96">
        <f t="shared" si="7"/>
        <v>10</v>
      </c>
      <c r="V11" s="96">
        <f t="shared" si="8"/>
        <v>0</v>
      </c>
      <c r="W11" s="97">
        <f t="shared" si="9"/>
        <v>10</v>
      </c>
    </row>
    <row r="12" spans="1:23" ht="9.4" customHeight="1" x14ac:dyDescent="0.2">
      <c r="A12" s="86" t="s">
        <v>33</v>
      </c>
      <c r="B12" s="87">
        <v>14.5</v>
      </c>
      <c r="C12" s="87">
        <v>6.71</v>
      </c>
      <c r="D12" s="88">
        <v>0.3</v>
      </c>
      <c r="E12" s="89">
        <v>0</v>
      </c>
      <c r="F12" s="90">
        <v>40</v>
      </c>
      <c r="G12" s="90">
        <v>40</v>
      </c>
      <c r="H12" s="91">
        <v>40</v>
      </c>
      <c r="I12" s="90">
        <v>10</v>
      </c>
      <c r="J12" s="92">
        <v>20</v>
      </c>
      <c r="K12" s="93">
        <f t="shared" si="1"/>
        <v>150</v>
      </c>
      <c r="L12" s="94">
        <f t="shared" si="10"/>
        <v>268.39999999999998</v>
      </c>
      <c r="M12" s="94">
        <f t="shared" si="11"/>
        <v>268.39999999999998</v>
      </c>
      <c r="N12" s="94">
        <f t="shared" si="12"/>
        <v>268.39999999999998</v>
      </c>
      <c r="O12" s="94">
        <f t="shared" si="13"/>
        <v>67.099999999999994</v>
      </c>
      <c r="P12" s="94">
        <f t="shared" si="14"/>
        <v>134.19999999999999</v>
      </c>
      <c r="Q12" s="95">
        <f t="shared" si="3"/>
        <v>1006.5</v>
      </c>
      <c r="R12" s="96">
        <f t="shared" si="4"/>
        <v>40</v>
      </c>
      <c r="S12" s="96">
        <f t="shared" si="5"/>
        <v>40</v>
      </c>
      <c r="T12" s="96">
        <f t="shared" si="6"/>
        <v>40</v>
      </c>
      <c r="U12" s="96">
        <f t="shared" si="7"/>
        <v>10</v>
      </c>
      <c r="V12" s="96">
        <f t="shared" si="8"/>
        <v>20</v>
      </c>
      <c r="W12" s="97">
        <f t="shared" si="9"/>
        <v>150</v>
      </c>
    </row>
    <row r="13" spans="1:23" s="38" customFormat="1" ht="9.4" customHeight="1" x14ac:dyDescent="0.2">
      <c r="A13" s="86" t="s">
        <v>93</v>
      </c>
      <c r="B13" s="87">
        <v>22.5</v>
      </c>
      <c r="C13" s="87">
        <v>12.42</v>
      </c>
      <c r="D13" s="98">
        <v>0.16500000000000001</v>
      </c>
      <c r="E13" s="89">
        <v>0</v>
      </c>
      <c r="F13" s="99">
        <v>60</v>
      </c>
      <c r="G13" s="99">
        <v>80</v>
      </c>
      <c r="H13" s="100">
        <v>80</v>
      </c>
      <c r="I13" s="99">
        <v>40</v>
      </c>
      <c r="J13" s="101">
        <v>30</v>
      </c>
      <c r="K13" s="93">
        <f t="shared" si="1"/>
        <v>290</v>
      </c>
      <c r="L13" s="94">
        <f t="shared" si="10"/>
        <v>745.2</v>
      </c>
      <c r="M13" s="94">
        <f t="shared" si="11"/>
        <v>993.6</v>
      </c>
      <c r="N13" s="94">
        <f t="shared" si="12"/>
        <v>993.6</v>
      </c>
      <c r="O13" s="94">
        <f t="shared" si="13"/>
        <v>496.8</v>
      </c>
      <c r="P13" s="94">
        <f t="shared" si="14"/>
        <v>372.6</v>
      </c>
      <c r="Q13" s="95">
        <f t="shared" si="3"/>
        <v>3601.8</v>
      </c>
      <c r="R13" s="102">
        <f t="shared" si="4"/>
        <v>60</v>
      </c>
      <c r="S13" s="102">
        <f t="shared" si="5"/>
        <v>80</v>
      </c>
      <c r="T13" s="102">
        <f t="shared" si="6"/>
        <v>80</v>
      </c>
      <c r="U13" s="102">
        <f t="shared" si="7"/>
        <v>40</v>
      </c>
      <c r="V13" s="102">
        <f t="shared" si="8"/>
        <v>30</v>
      </c>
      <c r="W13" s="97">
        <f t="shared" si="9"/>
        <v>290</v>
      </c>
    </row>
    <row r="14" spans="1:23" s="38" customFormat="1" ht="9.4" customHeight="1" x14ac:dyDescent="0.2">
      <c r="A14" s="86" t="s">
        <v>36</v>
      </c>
      <c r="B14" s="87">
        <v>15</v>
      </c>
      <c r="C14" s="87">
        <v>8.93</v>
      </c>
      <c r="D14" s="88">
        <v>0.15</v>
      </c>
      <c r="E14" s="89">
        <v>0</v>
      </c>
      <c r="F14" s="99"/>
      <c r="G14" s="99"/>
      <c r="H14" s="100">
        <v>10</v>
      </c>
      <c r="I14" s="99"/>
      <c r="J14" s="101"/>
      <c r="K14" s="93">
        <f t="shared" si="1"/>
        <v>10</v>
      </c>
      <c r="L14" s="94">
        <f t="shared" si="10"/>
        <v>0</v>
      </c>
      <c r="M14" s="94">
        <f t="shared" si="11"/>
        <v>0</v>
      </c>
      <c r="N14" s="94">
        <f t="shared" si="12"/>
        <v>89.3</v>
      </c>
      <c r="O14" s="94">
        <f t="shared" si="13"/>
        <v>0</v>
      </c>
      <c r="P14" s="94">
        <f t="shared" si="14"/>
        <v>0</v>
      </c>
      <c r="Q14" s="95">
        <f t="shared" si="3"/>
        <v>89.3</v>
      </c>
      <c r="R14" s="102">
        <f t="shared" si="4"/>
        <v>0</v>
      </c>
      <c r="S14" s="102">
        <f t="shared" si="5"/>
        <v>0</v>
      </c>
      <c r="T14" s="102">
        <f t="shared" si="6"/>
        <v>10</v>
      </c>
      <c r="U14" s="102">
        <f t="shared" si="7"/>
        <v>0</v>
      </c>
      <c r="V14" s="102">
        <f t="shared" si="8"/>
        <v>0</v>
      </c>
      <c r="W14" s="97">
        <f t="shared" si="9"/>
        <v>10</v>
      </c>
    </row>
    <row r="15" spans="1:23" s="38" customFormat="1" ht="9.4" customHeight="1" x14ac:dyDescent="0.2">
      <c r="A15" s="86" t="s">
        <v>81</v>
      </c>
      <c r="B15" s="87">
        <v>120.4</v>
      </c>
      <c r="C15" s="87">
        <v>67.62</v>
      </c>
      <c r="D15" s="88">
        <v>0.15</v>
      </c>
      <c r="E15" s="89">
        <v>0</v>
      </c>
      <c r="F15" s="99">
        <v>10</v>
      </c>
      <c r="G15" s="99"/>
      <c r="H15" s="100">
        <v>10</v>
      </c>
      <c r="I15" s="99">
        <v>10</v>
      </c>
      <c r="J15" s="101">
        <v>10</v>
      </c>
      <c r="K15" s="93">
        <f t="shared" si="1"/>
        <v>40</v>
      </c>
      <c r="L15" s="94">
        <f t="shared" si="10"/>
        <v>676.2</v>
      </c>
      <c r="M15" s="94">
        <f t="shared" si="11"/>
        <v>0</v>
      </c>
      <c r="N15" s="94">
        <f t="shared" si="12"/>
        <v>676.2</v>
      </c>
      <c r="O15" s="94">
        <f t="shared" si="13"/>
        <v>676.2</v>
      </c>
      <c r="P15" s="94">
        <f t="shared" si="14"/>
        <v>676.2</v>
      </c>
      <c r="Q15" s="95">
        <f t="shared" si="3"/>
        <v>2704.8</v>
      </c>
      <c r="R15" s="102">
        <f t="shared" si="4"/>
        <v>10</v>
      </c>
      <c r="S15" s="102">
        <f t="shared" si="5"/>
        <v>0</v>
      </c>
      <c r="T15" s="102">
        <f t="shared" si="6"/>
        <v>10</v>
      </c>
      <c r="U15" s="102">
        <f t="shared" si="7"/>
        <v>10</v>
      </c>
      <c r="V15" s="102">
        <f t="shared" si="8"/>
        <v>10</v>
      </c>
      <c r="W15" s="97">
        <f t="shared" si="9"/>
        <v>40</v>
      </c>
    </row>
    <row r="16" spans="1:23" s="38" customFormat="1" ht="9.4" customHeight="1" x14ac:dyDescent="0.2">
      <c r="A16" s="86" t="s">
        <v>80</v>
      </c>
      <c r="B16" s="87">
        <v>149</v>
      </c>
      <c r="C16" s="87">
        <v>83.69</v>
      </c>
      <c r="D16" s="88">
        <v>0.15</v>
      </c>
      <c r="E16" s="89">
        <v>0</v>
      </c>
      <c r="F16" s="99">
        <v>5</v>
      </c>
      <c r="G16" s="99">
        <v>10</v>
      </c>
      <c r="H16" s="100"/>
      <c r="I16" s="99">
        <v>10</v>
      </c>
      <c r="J16" s="101"/>
      <c r="K16" s="93">
        <f t="shared" si="1"/>
        <v>25</v>
      </c>
      <c r="L16" s="94">
        <f t="shared" si="10"/>
        <v>418.45</v>
      </c>
      <c r="M16" s="94">
        <f t="shared" si="11"/>
        <v>836.9</v>
      </c>
      <c r="N16" s="94">
        <f t="shared" si="12"/>
        <v>0</v>
      </c>
      <c r="O16" s="94">
        <f t="shared" si="13"/>
        <v>836.9</v>
      </c>
      <c r="P16" s="94">
        <f t="shared" si="14"/>
        <v>0</v>
      </c>
      <c r="Q16" s="95">
        <f t="shared" si="3"/>
        <v>2092.25</v>
      </c>
      <c r="R16" s="102">
        <f t="shared" si="4"/>
        <v>5</v>
      </c>
      <c r="S16" s="102">
        <f t="shared" si="5"/>
        <v>10</v>
      </c>
      <c r="T16" s="102">
        <f t="shared" si="6"/>
        <v>0</v>
      </c>
      <c r="U16" s="102">
        <f t="shared" si="7"/>
        <v>10</v>
      </c>
      <c r="V16" s="102">
        <f t="shared" si="8"/>
        <v>0</v>
      </c>
      <c r="W16" s="97">
        <f t="shared" si="9"/>
        <v>25</v>
      </c>
    </row>
    <row r="17" spans="1:23" s="38" customFormat="1" ht="9.4" customHeight="1" x14ac:dyDescent="0.2">
      <c r="A17" s="86" t="s">
        <v>82</v>
      </c>
      <c r="B17" s="87">
        <v>79.900000000000006</v>
      </c>
      <c r="C17" s="87">
        <v>44.88</v>
      </c>
      <c r="D17" s="88">
        <v>0.15</v>
      </c>
      <c r="E17" s="89">
        <v>0</v>
      </c>
      <c r="F17" s="99">
        <v>5</v>
      </c>
      <c r="G17" s="99"/>
      <c r="H17" s="100"/>
      <c r="I17" s="99"/>
      <c r="J17" s="101"/>
      <c r="K17" s="93">
        <f t="shared" si="1"/>
        <v>5</v>
      </c>
      <c r="L17" s="94">
        <f t="shared" si="10"/>
        <v>224.4</v>
      </c>
      <c r="M17" s="94">
        <f t="shared" si="11"/>
        <v>0</v>
      </c>
      <c r="N17" s="94">
        <f t="shared" si="12"/>
        <v>0</v>
      </c>
      <c r="O17" s="94">
        <f t="shared" si="13"/>
        <v>0</v>
      </c>
      <c r="P17" s="94">
        <f t="shared" si="14"/>
        <v>0</v>
      </c>
      <c r="Q17" s="95">
        <f t="shared" si="3"/>
        <v>224.4</v>
      </c>
      <c r="R17" s="102">
        <f t="shared" si="4"/>
        <v>5</v>
      </c>
      <c r="S17" s="102">
        <f t="shared" si="5"/>
        <v>0</v>
      </c>
      <c r="T17" s="102">
        <f t="shared" si="6"/>
        <v>0</v>
      </c>
      <c r="U17" s="102">
        <f t="shared" si="7"/>
        <v>0</v>
      </c>
      <c r="V17" s="102">
        <f t="shared" si="8"/>
        <v>0</v>
      </c>
      <c r="W17" s="97">
        <f t="shared" si="9"/>
        <v>5</v>
      </c>
    </row>
    <row r="18" spans="1:23" s="38" customFormat="1" ht="9.4" customHeight="1" x14ac:dyDescent="0.2">
      <c r="A18" s="103" t="s">
        <v>83</v>
      </c>
      <c r="B18" s="104">
        <v>70.599999999999994</v>
      </c>
      <c r="C18" s="87">
        <v>39.65</v>
      </c>
      <c r="D18" s="89">
        <v>0.15</v>
      </c>
      <c r="E18" s="89">
        <v>0</v>
      </c>
      <c r="F18" s="105">
        <v>15</v>
      </c>
      <c r="G18" s="105">
        <v>10</v>
      </c>
      <c r="H18" s="106">
        <v>10</v>
      </c>
      <c r="I18" s="105">
        <v>10</v>
      </c>
      <c r="J18" s="107">
        <v>10</v>
      </c>
      <c r="K18" s="108">
        <f t="shared" si="1"/>
        <v>55</v>
      </c>
      <c r="L18" s="94">
        <f t="shared" si="10"/>
        <v>594.75</v>
      </c>
      <c r="M18" s="94">
        <f t="shared" si="11"/>
        <v>396.5</v>
      </c>
      <c r="N18" s="94">
        <f t="shared" si="12"/>
        <v>396.5</v>
      </c>
      <c r="O18" s="94">
        <f t="shared" si="13"/>
        <v>396.5</v>
      </c>
      <c r="P18" s="94">
        <f t="shared" si="14"/>
        <v>396.5</v>
      </c>
      <c r="Q18" s="109">
        <f t="shared" si="3"/>
        <v>2180.75</v>
      </c>
      <c r="R18" s="96">
        <f t="shared" si="4"/>
        <v>15</v>
      </c>
      <c r="S18" s="96">
        <f t="shared" si="5"/>
        <v>10</v>
      </c>
      <c r="T18" s="96">
        <f t="shared" si="6"/>
        <v>10</v>
      </c>
      <c r="U18" s="96">
        <f t="shared" si="7"/>
        <v>10</v>
      </c>
      <c r="V18" s="96">
        <f t="shared" si="8"/>
        <v>10</v>
      </c>
      <c r="W18" s="110">
        <f t="shared" si="9"/>
        <v>55</v>
      </c>
    </row>
    <row r="19" spans="1:23" s="38" customFormat="1" ht="9.4" customHeight="1" x14ac:dyDescent="0.2">
      <c r="A19" s="86" t="s">
        <v>14</v>
      </c>
      <c r="B19" s="87">
        <v>9</v>
      </c>
      <c r="C19" s="87">
        <v>4.76</v>
      </c>
      <c r="D19" s="88">
        <v>0.2</v>
      </c>
      <c r="E19" s="89">
        <v>0</v>
      </c>
      <c r="F19" s="99">
        <v>5</v>
      </c>
      <c r="G19" s="99"/>
      <c r="H19" s="100">
        <v>10</v>
      </c>
      <c r="I19" s="99"/>
      <c r="J19" s="101">
        <v>10</v>
      </c>
      <c r="K19" s="93">
        <f t="shared" si="1"/>
        <v>25</v>
      </c>
      <c r="L19" s="94">
        <f t="shared" si="10"/>
        <v>23.799999999999997</v>
      </c>
      <c r="M19" s="94">
        <f t="shared" si="11"/>
        <v>0</v>
      </c>
      <c r="N19" s="94">
        <f t="shared" si="12"/>
        <v>47.599999999999994</v>
      </c>
      <c r="O19" s="94">
        <f t="shared" si="13"/>
        <v>0</v>
      </c>
      <c r="P19" s="94">
        <f t="shared" si="14"/>
        <v>47.599999999999994</v>
      </c>
      <c r="Q19" s="95">
        <f t="shared" si="3"/>
        <v>118.99999999999999</v>
      </c>
      <c r="R19" s="102">
        <f t="shared" si="4"/>
        <v>5</v>
      </c>
      <c r="S19" s="102">
        <f t="shared" si="5"/>
        <v>0</v>
      </c>
      <c r="T19" s="102">
        <f t="shared" si="6"/>
        <v>10</v>
      </c>
      <c r="U19" s="102">
        <f t="shared" si="7"/>
        <v>0</v>
      </c>
      <c r="V19" s="102">
        <f t="shared" si="8"/>
        <v>10</v>
      </c>
      <c r="W19" s="97">
        <f t="shared" si="9"/>
        <v>25</v>
      </c>
    </row>
    <row r="20" spans="1:23" s="38" customFormat="1" ht="9.4" customHeight="1" x14ac:dyDescent="0.2">
      <c r="A20" s="86" t="s">
        <v>37</v>
      </c>
      <c r="B20" s="87">
        <v>9</v>
      </c>
      <c r="C20" s="87">
        <v>4.76</v>
      </c>
      <c r="D20" s="88">
        <v>0.2</v>
      </c>
      <c r="E20" s="89">
        <v>0</v>
      </c>
      <c r="F20" s="99"/>
      <c r="G20" s="99"/>
      <c r="H20" s="100"/>
      <c r="I20" s="99">
        <v>10</v>
      </c>
      <c r="J20" s="101"/>
      <c r="K20" s="93">
        <f t="shared" si="1"/>
        <v>10</v>
      </c>
      <c r="L20" s="94">
        <f t="shared" si="10"/>
        <v>0</v>
      </c>
      <c r="M20" s="94">
        <f t="shared" si="11"/>
        <v>0</v>
      </c>
      <c r="N20" s="94">
        <f t="shared" si="12"/>
        <v>0</v>
      </c>
      <c r="O20" s="94">
        <f t="shared" si="13"/>
        <v>47.599999999999994</v>
      </c>
      <c r="P20" s="94">
        <f t="shared" si="14"/>
        <v>0</v>
      </c>
      <c r="Q20" s="95">
        <f t="shared" si="3"/>
        <v>47.599999999999994</v>
      </c>
      <c r="R20" s="102">
        <f t="shared" si="4"/>
        <v>0</v>
      </c>
      <c r="S20" s="102">
        <f t="shared" si="5"/>
        <v>0</v>
      </c>
      <c r="T20" s="102">
        <f t="shared" si="6"/>
        <v>0</v>
      </c>
      <c r="U20" s="102">
        <f t="shared" si="7"/>
        <v>10</v>
      </c>
      <c r="V20" s="102">
        <f t="shared" si="8"/>
        <v>0</v>
      </c>
      <c r="W20" s="97">
        <f t="shared" si="9"/>
        <v>10</v>
      </c>
    </row>
    <row r="21" spans="1:23" s="38" customFormat="1" ht="9.4" customHeight="1" x14ac:dyDescent="0.2">
      <c r="A21" s="86" t="s">
        <v>38</v>
      </c>
      <c r="B21" s="87">
        <v>9</v>
      </c>
      <c r="C21" s="87">
        <v>4.76</v>
      </c>
      <c r="D21" s="88">
        <v>0.2</v>
      </c>
      <c r="E21" s="89">
        <v>0</v>
      </c>
      <c r="F21" s="99">
        <v>20</v>
      </c>
      <c r="G21" s="99">
        <v>20</v>
      </c>
      <c r="H21" s="100">
        <v>20</v>
      </c>
      <c r="I21" s="99">
        <v>10</v>
      </c>
      <c r="J21" s="101">
        <v>10</v>
      </c>
      <c r="K21" s="93">
        <f t="shared" si="1"/>
        <v>80</v>
      </c>
      <c r="L21" s="94">
        <f t="shared" si="10"/>
        <v>95.199999999999989</v>
      </c>
      <c r="M21" s="94">
        <f t="shared" si="11"/>
        <v>95.199999999999989</v>
      </c>
      <c r="N21" s="94">
        <f t="shared" si="12"/>
        <v>95.199999999999989</v>
      </c>
      <c r="O21" s="94">
        <f t="shared" si="13"/>
        <v>47.599999999999994</v>
      </c>
      <c r="P21" s="94">
        <f t="shared" si="14"/>
        <v>47.599999999999994</v>
      </c>
      <c r="Q21" s="95">
        <f t="shared" si="3"/>
        <v>380.79999999999995</v>
      </c>
      <c r="R21" s="102">
        <f t="shared" si="4"/>
        <v>20</v>
      </c>
      <c r="S21" s="102">
        <f t="shared" si="5"/>
        <v>20</v>
      </c>
      <c r="T21" s="102">
        <f t="shared" si="6"/>
        <v>20</v>
      </c>
      <c r="U21" s="102">
        <f t="shared" si="7"/>
        <v>10</v>
      </c>
      <c r="V21" s="102">
        <f t="shared" si="8"/>
        <v>10</v>
      </c>
      <c r="W21" s="97">
        <f t="shared" si="9"/>
        <v>80</v>
      </c>
    </row>
    <row r="22" spans="1:23" s="38" customFormat="1" ht="9.4" customHeight="1" x14ac:dyDescent="0.2">
      <c r="A22" s="86" t="s">
        <v>40</v>
      </c>
      <c r="B22" s="87">
        <v>9.1999999999999993</v>
      </c>
      <c r="C22" s="87">
        <v>4.87</v>
      </c>
      <c r="D22" s="88">
        <v>0.2</v>
      </c>
      <c r="E22" s="89">
        <v>0</v>
      </c>
      <c r="F22" s="99">
        <v>20</v>
      </c>
      <c r="G22" s="99">
        <v>20</v>
      </c>
      <c r="H22" s="100">
        <v>20</v>
      </c>
      <c r="I22" s="99">
        <v>20</v>
      </c>
      <c r="J22" s="101"/>
      <c r="K22" s="93">
        <f t="shared" si="1"/>
        <v>80</v>
      </c>
      <c r="L22" s="94">
        <f t="shared" si="10"/>
        <v>97.4</v>
      </c>
      <c r="M22" s="94">
        <f t="shared" si="11"/>
        <v>97.4</v>
      </c>
      <c r="N22" s="94">
        <f t="shared" si="12"/>
        <v>97.4</v>
      </c>
      <c r="O22" s="94">
        <f t="shared" si="13"/>
        <v>97.4</v>
      </c>
      <c r="P22" s="94">
        <f t="shared" si="14"/>
        <v>0</v>
      </c>
      <c r="Q22" s="95">
        <f t="shared" si="3"/>
        <v>389.6</v>
      </c>
      <c r="R22" s="102">
        <f t="shared" si="4"/>
        <v>20</v>
      </c>
      <c r="S22" s="102">
        <f t="shared" si="5"/>
        <v>20</v>
      </c>
      <c r="T22" s="102">
        <f t="shared" si="6"/>
        <v>20</v>
      </c>
      <c r="U22" s="102">
        <f t="shared" si="7"/>
        <v>20</v>
      </c>
      <c r="V22" s="102">
        <f t="shared" si="8"/>
        <v>0</v>
      </c>
      <c r="W22" s="97">
        <f t="shared" si="9"/>
        <v>80</v>
      </c>
    </row>
    <row r="23" spans="1:23" s="38" customFormat="1" ht="9.4" customHeight="1" x14ac:dyDescent="0.2">
      <c r="A23" s="86" t="s">
        <v>100</v>
      </c>
      <c r="B23" s="87">
        <v>72</v>
      </c>
      <c r="C23" s="87">
        <v>43.29</v>
      </c>
      <c r="D23" s="88">
        <v>0.09</v>
      </c>
      <c r="E23" s="89">
        <v>0</v>
      </c>
      <c r="F23" s="99">
        <v>10</v>
      </c>
      <c r="G23" s="99">
        <v>10</v>
      </c>
      <c r="H23" s="100">
        <v>5</v>
      </c>
      <c r="I23" s="99"/>
      <c r="J23" s="101"/>
      <c r="K23" s="93">
        <f t="shared" si="1"/>
        <v>25</v>
      </c>
      <c r="L23" s="94">
        <f t="shared" si="10"/>
        <v>432.9</v>
      </c>
      <c r="M23" s="94">
        <f t="shared" si="11"/>
        <v>432.9</v>
      </c>
      <c r="N23" s="94">
        <f t="shared" si="12"/>
        <v>216.45</v>
      </c>
      <c r="O23" s="94">
        <f t="shared" si="13"/>
        <v>0</v>
      </c>
      <c r="P23" s="94">
        <f t="shared" si="14"/>
        <v>0</v>
      </c>
      <c r="Q23" s="95">
        <f t="shared" si="3"/>
        <v>1082.25</v>
      </c>
      <c r="R23" s="102">
        <f t="shared" si="4"/>
        <v>10</v>
      </c>
      <c r="S23" s="102">
        <f t="shared" si="5"/>
        <v>10</v>
      </c>
      <c r="T23" s="102">
        <f t="shared" si="6"/>
        <v>5</v>
      </c>
      <c r="U23" s="102">
        <f t="shared" si="7"/>
        <v>0</v>
      </c>
      <c r="V23" s="102">
        <f t="shared" si="8"/>
        <v>0</v>
      </c>
      <c r="W23" s="97">
        <f t="shared" si="9"/>
        <v>25</v>
      </c>
    </row>
    <row r="24" spans="1:23" s="38" customFormat="1" ht="9.4" customHeight="1" x14ac:dyDescent="0.2">
      <c r="A24" s="86" t="s">
        <v>106</v>
      </c>
      <c r="B24" s="87">
        <v>25.5</v>
      </c>
      <c r="C24" s="87">
        <v>16.009999999999998</v>
      </c>
      <c r="D24" s="88">
        <v>0.05</v>
      </c>
      <c r="E24" s="89">
        <v>0</v>
      </c>
      <c r="F24" s="99"/>
      <c r="G24" s="99"/>
      <c r="H24" s="100">
        <v>5</v>
      </c>
      <c r="I24" s="99"/>
      <c r="J24" s="101"/>
      <c r="K24" s="93">
        <f t="shared" si="1"/>
        <v>5</v>
      </c>
      <c r="L24" s="94">
        <f t="shared" si="10"/>
        <v>0</v>
      </c>
      <c r="M24" s="94">
        <f t="shared" si="11"/>
        <v>0</v>
      </c>
      <c r="N24" s="94">
        <f t="shared" si="12"/>
        <v>80.049999999999983</v>
      </c>
      <c r="O24" s="94">
        <f t="shared" si="13"/>
        <v>0</v>
      </c>
      <c r="P24" s="94">
        <f t="shared" si="14"/>
        <v>0</v>
      </c>
      <c r="Q24" s="95">
        <f t="shared" si="3"/>
        <v>80.049999999999983</v>
      </c>
      <c r="R24" s="102">
        <f t="shared" si="4"/>
        <v>0</v>
      </c>
      <c r="S24" s="102">
        <f t="shared" si="5"/>
        <v>0</v>
      </c>
      <c r="T24" s="102">
        <f t="shared" si="6"/>
        <v>5</v>
      </c>
      <c r="U24" s="102">
        <f t="shared" si="7"/>
        <v>0</v>
      </c>
      <c r="V24" s="102">
        <f t="shared" si="8"/>
        <v>0</v>
      </c>
      <c r="W24" s="97">
        <f t="shared" si="9"/>
        <v>5</v>
      </c>
    </row>
    <row r="25" spans="1:23" s="38" customFormat="1" ht="9.4" customHeight="1" x14ac:dyDescent="0.2">
      <c r="A25" s="111" t="s">
        <v>85</v>
      </c>
      <c r="B25" s="112">
        <v>21</v>
      </c>
      <c r="C25" s="87">
        <v>10.68</v>
      </c>
      <c r="D25" s="88">
        <v>0.23</v>
      </c>
      <c r="E25" s="89">
        <v>0</v>
      </c>
      <c r="F25" s="99"/>
      <c r="G25" s="99"/>
      <c r="H25" s="100">
        <v>5</v>
      </c>
      <c r="I25" s="99"/>
      <c r="J25" s="101"/>
      <c r="K25" s="93">
        <f t="shared" si="1"/>
        <v>5</v>
      </c>
      <c r="L25" s="94">
        <f t="shared" si="10"/>
        <v>0</v>
      </c>
      <c r="M25" s="94">
        <f t="shared" si="11"/>
        <v>0</v>
      </c>
      <c r="N25" s="94">
        <f t="shared" si="12"/>
        <v>53.4</v>
      </c>
      <c r="O25" s="94">
        <f t="shared" si="13"/>
        <v>0</v>
      </c>
      <c r="P25" s="94">
        <f t="shared" si="14"/>
        <v>0</v>
      </c>
      <c r="Q25" s="95">
        <f t="shared" si="3"/>
        <v>53.4</v>
      </c>
      <c r="R25" s="102">
        <f t="shared" si="4"/>
        <v>0</v>
      </c>
      <c r="S25" s="102">
        <f t="shared" si="5"/>
        <v>0</v>
      </c>
      <c r="T25" s="102">
        <f t="shared" si="6"/>
        <v>5</v>
      </c>
      <c r="U25" s="102">
        <f t="shared" si="7"/>
        <v>0</v>
      </c>
      <c r="V25" s="102">
        <f t="shared" si="8"/>
        <v>0</v>
      </c>
      <c r="W25" s="97">
        <f t="shared" si="9"/>
        <v>5</v>
      </c>
    </row>
    <row r="26" spans="1:23" s="38" customFormat="1" ht="9.4" customHeight="1" x14ac:dyDescent="0.2">
      <c r="A26" s="86" t="s">
        <v>41</v>
      </c>
      <c r="B26" s="87">
        <v>19.95</v>
      </c>
      <c r="C26" s="87">
        <v>11.879999999999999</v>
      </c>
      <c r="D26" s="88">
        <v>0.15</v>
      </c>
      <c r="E26" s="89">
        <v>0</v>
      </c>
      <c r="F26" s="99"/>
      <c r="G26" s="99"/>
      <c r="H26" s="100">
        <v>20</v>
      </c>
      <c r="I26" s="99"/>
      <c r="J26" s="101"/>
      <c r="K26" s="93">
        <f t="shared" si="1"/>
        <v>20</v>
      </c>
      <c r="L26" s="94">
        <f t="shared" si="10"/>
        <v>0</v>
      </c>
      <c r="M26" s="94">
        <f t="shared" si="11"/>
        <v>0</v>
      </c>
      <c r="N26" s="94">
        <f t="shared" si="12"/>
        <v>237.59999999999997</v>
      </c>
      <c r="O26" s="94">
        <f t="shared" si="13"/>
        <v>0</v>
      </c>
      <c r="P26" s="94">
        <f t="shared" si="14"/>
        <v>0</v>
      </c>
      <c r="Q26" s="95">
        <f t="shared" si="3"/>
        <v>237.59999999999997</v>
      </c>
      <c r="R26" s="102">
        <f t="shared" si="4"/>
        <v>0</v>
      </c>
      <c r="S26" s="102">
        <f t="shared" si="5"/>
        <v>0</v>
      </c>
      <c r="T26" s="102">
        <f t="shared" si="6"/>
        <v>20</v>
      </c>
      <c r="U26" s="102">
        <f t="shared" si="7"/>
        <v>0</v>
      </c>
      <c r="V26" s="102">
        <f t="shared" si="8"/>
        <v>0</v>
      </c>
      <c r="W26" s="97">
        <f t="shared" si="9"/>
        <v>20</v>
      </c>
    </row>
    <row r="27" spans="1:23" s="38" customFormat="1" ht="9.4" customHeight="1" x14ac:dyDescent="0.2">
      <c r="A27" s="86" t="s">
        <v>95</v>
      </c>
      <c r="B27" s="87">
        <v>28</v>
      </c>
      <c r="C27" s="87">
        <v>16.84</v>
      </c>
      <c r="D27" s="88">
        <v>0.09</v>
      </c>
      <c r="E27" s="89">
        <v>0</v>
      </c>
      <c r="F27" s="99">
        <v>60</v>
      </c>
      <c r="G27" s="99">
        <v>100</v>
      </c>
      <c r="H27" s="100">
        <v>80</v>
      </c>
      <c r="I27" s="99">
        <v>50</v>
      </c>
      <c r="J27" s="101"/>
      <c r="K27" s="93">
        <f t="shared" si="1"/>
        <v>290</v>
      </c>
      <c r="L27" s="94">
        <f t="shared" si="10"/>
        <v>1010.4</v>
      </c>
      <c r="M27" s="94">
        <f t="shared" si="11"/>
        <v>1684</v>
      </c>
      <c r="N27" s="94">
        <f t="shared" si="12"/>
        <v>1347.2</v>
      </c>
      <c r="O27" s="94">
        <f t="shared" si="13"/>
        <v>842</v>
      </c>
      <c r="P27" s="94">
        <f t="shared" si="14"/>
        <v>0</v>
      </c>
      <c r="Q27" s="95">
        <f t="shared" si="3"/>
        <v>4883.6000000000004</v>
      </c>
      <c r="R27" s="102">
        <f t="shared" si="4"/>
        <v>60</v>
      </c>
      <c r="S27" s="102">
        <f t="shared" si="5"/>
        <v>100</v>
      </c>
      <c r="T27" s="102">
        <f t="shared" si="6"/>
        <v>80</v>
      </c>
      <c r="U27" s="102">
        <f t="shared" si="7"/>
        <v>50</v>
      </c>
      <c r="V27" s="102">
        <f t="shared" si="8"/>
        <v>0</v>
      </c>
      <c r="W27" s="97">
        <f t="shared" si="9"/>
        <v>290</v>
      </c>
    </row>
    <row r="28" spans="1:23" s="38" customFormat="1" ht="9.4" customHeight="1" x14ac:dyDescent="0.2">
      <c r="A28" s="86" t="s">
        <v>107</v>
      </c>
      <c r="B28" s="87">
        <v>54.1</v>
      </c>
      <c r="C28" s="87">
        <v>32.54</v>
      </c>
      <c r="D28" s="88">
        <v>0.09</v>
      </c>
      <c r="E28" s="89">
        <v>0</v>
      </c>
      <c r="F28" s="99">
        <v>10</v>
      </c>
      <c r="G28" s="99">
        <v>20</v>
      </c>
      <c r="H28" s="100"/>
      <c r="I28" s="99">
        <v>10</v>
      </c>
      <c r="J28" s="101"/>
      <c r="K28" s="93">
        <f t="shared" ref="K28:K54" si="15">SUM(F28:J28)</f>
        <v>40</v>
      </c>
      <c r="L28" s="94">
        <f t="shared" si="10"/>
        <v>325.39999999999998</v>
      </c>
      <c r="M28" s="94">
        <f t="shared" si="11"/>
        <v>650.79999999999995</v>
      </c>
      <c r="N28" s="94">
        <f t="shared" si="12"/>
        <v>0</v>
      </c>
      <c r="O28" s="94">
        <f t="shared" si="13"/>
        <v>325.39999999999998</v>
      </c>
      <c r="P28" s="94">
        <f t="shared" si="14"/>
        <v>0</v>
      </c>
      <c r="Q28" s="95">
        <f t="shared" ref="Q28:Q54" si="16">SUM(L28:P28)</f>
        <v>1301.5999999999999</v>
      </c>
      <c r="R28" s="102">
        <f t="shared" si="4"/>
        <v>10</v>
      </c>
      <c r="S28" s="102">
        <f t="shared" si="5"/>
        <v>20</v>
      </c>
      <c r="T28" s="102">
        <f t="shared" si="6"/>
        <v>0</v>
      </c>
      <c r="U28" s="102">
        <f t="shared" si="7"/>
        <v>10</v>
      </c>
      <c r="V28" s="102">
        <f t="shared" si="8"/>
        <v>0</v>
      </c>
      <c r="W28" s="97">
        <f t="shared" ref="W28:W54" si="17">SUM(R28:V28)</f>
        <v>40</v>
      </c>
    </row>
    <row r="29" spans="1:23" s="38" customFormat="1" ht="9.4" customHeight="1" x14ac:dyDescent="0.2">
      <c r="A29" s="86" t="s">
        <v>101</v>
      </c>
      <c r="B29" s="87">
        <v>24.4</v>
      </c>
      <c r="C29" s="87">
        <v>14.65</v>
      </c>
      <c r="D29" s="88">
        <v>0.09</v>
      </c>
      <c r="E29" s="89">
        <v>0</v>
      </c>
      <c r="F29" s="99">
        <v>30</v>
      </c>
      <c r="G29" s="99">
        <v>10</v>
      </c>
      <c r="H29" s="100"/>
      <c r="I29" s="99">
        <v>50</v>
      </c>
      <c r="J29" s="101">
        <v>10</v>
      </c>
      <c r="K29" s="93">
        <f t="shared" si="15"/>
        <v>100</v>
      </c>
      <c r="L29" s="94">
        <f t="shared" si="10"/>
        <v>439.5</v>
      </c>
      <c r="M29" s="94">
        <f t="shared" si="11"/>
        <v>146.5</v>
      </c>
      <c r="N29" s="94">
        <f t="shared" si="12"/>
        <v>0</v>
      </c>
      <c r="O29" s="94">
        <f t="shared" si="13"/>
        <v>732.5</v>
      </c>
      <c r="P29" s="94">
        <f t="shared" si="14"/>
        <v>146.5</v>
      </c>
      <c r="Q29" s="95">
        <f t="shared" si="16"/>
        <v>1465</v>
      </c>
      <c r="R29" s="102">
        <f t="shared" si="4"/>
        <v>30</v>
      </c>
      <c r="S29" s="102">
        <f t="shared" si="5"/>
        <v>10</v>
      </c>
      <c r="T29" s="102">
        <f t="shared" si="6"/>
        <v>0</v>
      </c>
      <c r="U29" s="102">
        <f t="shared" si="7"/>
        <v>50</v>
      </c>
      <c r="V29" s="102">
        <f t="shared" si="8"/>
        <v>10</v>
      </c>
      <c r="W29" s="97">
        <f t="shared" si="17"/>
        <v>100</v>
      </c>
    </row>
    <row r="30" spans="1:23" s="38" customFormat="1" ht="9.4" customHeight="1" x14ac:dyDescent="0.2">
      <c r="A30" s="86" t="s">
        <v>103</v>
      </c>
      <c r="B30" s="87">
        <v>6.8</v>
      </c>
      <c r="C30" s="87">
        <v>4.09</v>
      </c>
      <c r="D30" s="88">
        <v>0.09</v>
      </c>
      <c r="E30" s="89">
        <v>0</v>
      </c>
      <c r="F30" s="99">
        <v>20</v>
      </c>
      <c r="G30" s="99">
        <v>10</v>
      </c>
      <c r="H30" s="100"/>
      <c r="I30" s="99">
        <v>30</v>
      </c>
      <c r="J30" s="101">
        <v>10</v>
      </c>
      <c r="K30" s="93">
        <f t="shared" si="15"/>
        <v>70</v>
      </c>
      <c r="L30" s="94">
        <f t="shared" si="10"/>
        <v>81.8</v>
      </c>
      <c r="M30" s="94">
        <f t="shared" si="11"/>
        <v>40.9</v>
      </c>
      <c r="N30" s="94">
        <f t="shared" si="12"/>
        <v>0</v>
      </c>
      <c r="O30" s="94">
        <f t="shared" si="13"/>
        <v>122.69999999999999</v>
      </c>
      <c r="P30" s="94">
        <f t="shared" si="14"/>
        <v>40.9</v>
      </c>
      <c r="Q30" s="95">
        <f t="shared" si="16"/>
        <v>286.29999999999995</v>
      </c>
      <c r="R30" s="102">
        <f t="shared" si="4"/>
        <v>20</v>
      </c>
      <c r="S30" s="102">
        <f t="shared" si="5"/>
        <v>10</v>
      </c>
      <c r="T30" s="102">
        <f t="shared" si="6"/>
        <v>0</v>
      </c>
      <c r="U30" s="102">
        <f t="shared" si="7"/>
        <v>30</v>
      </c>
      <c r="V30" s="102">
        <f t="shared" si="8"/>
        <v>10</v>
      </c>
      <c r="W30" s="97">
        <f t="shared" si="17"/>
        <v>70</v>
      </c>
    </row>
    <row r="31" spans="1:23" s="38" customFormat="1" ht="9.4" customHeight="1" x14ac:dyDescent="0.2">
      <c r="A31" s="86" t="s">
        <v>102</v>
      </c>
      <c r="B31" s="87">
        <v>13.4</v>
      </c>
      <c r="C31" s="87">
        <v>8.06</v>
      </c>
      <c r="D31" s="88">
        <v>0.09</v>
      </c>
      <c r="E31" s="89">
        <v>0</v>
      </c>
      <c r="F31" s="99">
        <v>30</v>
      </c>
      <c r="G31" s="99">
        <v>60</v>
      </c>
      <c r="H31" s="100">
        <v>30</v>
      </c>
      <c r="I31" s="99">
        <v>50</v>
      </c>
      <c r="J31" s="101">
        <v>10</v>
      </c>
      <c r="K31" s="93">
        <f t="shared" si="15"/>
        <v>180</v>
      </c>
      <c r="L31" s="94">
        <f t="shared" si="10"/>
        <v>241.8</v>
      </c>
      <c r="M31" s="94">
        <f t="shared" si="11"/>
        <v>483.6</v>
      </c>
      <c r="N31" s="94">
        <f t="shared" si="12"/>
        <v>241.8</v>
      </c>
      <c r="O31" s="94">
        <f t="shared" si="13"/>
        <v>403</v>
      </c>
      <c r="P31" s="94">
        <f t="shared" si="14"/>
        <v>80.600000000000009</v>
      </c>
      <c r="Q31" s="95">
        <f t="shared" si="16"/>
        <v>1450.8</v>
      </c>
      <c r="R31" s="102">
        <f t="shared" si="4"/>
        <v>30</v>
      </c>
      <c r="S31" s="102">
        <f t="shared" si="5"/>
        <v>60</v>
      </c>
      <c r="T31" s="102">
        <f t="shared" si="6"/>
        <v>30</v>
      </c>
      <c r="U31" s="102">
        <f t="shared" si="7"/>
        <v>50</v>
      </c>
      <c r="V31" s="102">
        <f t="shared" si="8"/>
        <v>10</v>
      </c>
      <c r="W31" s="97">
        <f t="shared" si="17"/>
        <v>180</v>
      </c>
    </row>
    <row r="32" spans="1:23" ht="9.4" customHeight="1" x14ac:dyDescent="0.2">
      <c r="A32" s="86" t="s">
        <v>112</v>
      </c>
      <c r="B32" s="87">
        <v>39</v>
      </c>
      <c r="C32" s="87">
        <v>20.62</v>
      </c>
      <c r="D32" s="88">
        <v>0.2</v>
      </c>
      <c r="E32" s="89">
        <v>0</v>
      </c>
      <c r="F32" s="90">
        <v>10</v>
      </c>
      <c r="G32" s="90">
        <v>5</v>
      </c>
      <c r="H32" s="91">
        <v>20</v>
      </c>
      <c r="I32" s="90">
        <v>0</v>
      </c>
      <c r="J32" s="92"/>
      <c r="K32" s="93">
        <f t="shared" si="15"/>
        <v>35</v>
      </c>
      <c r="L32" s="94">
        <f t="shared" si="10"/>
        <v>206.20000000000002</v>
      </c>
      <c r="M32" s="94">
        <f t="shared" si="11"/>
        <v>103.10000000000001</v>
      </c>
      <c r="N32" s="94">
        <f t="shared" si="12"/>
        <v>412.40000000000003</v>
      </c>
      <c r="O32" s="94">
        <f t="shared" si="13"/>
        <v>0</v>
      </c>
      <c r="P32" s="94">
        <f t="shared" si="14"/>
        <v>0</v>
      </c>
      <c r="Q32" s="95">
        <f t="shared" si="16"/>
        <v>721.7</v>
      </c>
      <c r="R32" s="96">
        <f t="shared" si="4"/>
        <v>10</v>
      </c>
      <c r="S32" s="96">
        <f t="shared" si="5"/>
        <v>5</v>
      </c>
      <c r="T32" s="96">
        <f t="shared" si="6"/>
        <v>20</v>
      </c>
      <c r="U32" s="96">
        <f t="shared" si="7"/>
        <v>0</v>
      </c>
      <c r="V32" s="96">
        <f t="shared" si="8"/>
        <v>0</v>
      </c>
      <c r="W32" s="97">
        <f t="shared" si="17"/>
        <v>35</v>
      </c>
    </row>
    <row r="33" spans="1:23" ht="9.4" customHeight="1" x14ac:dyDescent="0.2">
      <c r="A33" s="86" t="s">
        <v>44</v>
      </c>
      <c r="B33" s="87">
        <v>79</v>
      </c>
      <c r="C33" s="87">
        <v>41.76</v>
      </c>
      <c r="D33" s="88">
        <v>0.2</v>
      </c>
      <c r="E33" s="89">
        <v>0</v>
      </c>
      <c r="F33" s="90"/>
      <c r="G33" s="90"/>
      <c r="H33" s="91">
        <v>10</v>
      </c>
      <c r="I33" s="90">
        <v>10</v>
      </c>
      <c r="J33" s="92">
        <v>10</v>
      </c>
      <c r="K33" s="93">
        <f t="shared" si="15"/>
        <v>30</v>
      </c>
      <c r="L33" s="94">
        <f t="shared" si="10"/>
        <v>0</v>
      </c>
      <c r="M33" s="94">
        <f t="shared" si="11"/>
        <v>0</v>
      </c>
      <c r="N33" s="94">
        <f t="shared" si="12"/>
        <v>417.59999999999997</v>
      </c>
      <c r="O33" s="94">
        <f t="shared" si="13"/>
        <v>417.59999999999997</v>
      </c>
      <c r="P33" s="94">
        <f t="shared" si="14"/>
        <v>417.59999999999997</v>
      </c>
      <c r="Q33" s="95">
        <f t="shared" si="16"/>
        <v>1252.8</v>
      </c>
      <c r="R33" s="96">
        <f t="shared" si="4"/>
        <v>0</v>
      </c>
      <c r="S33" s="96">
        <f t="shared" si="5"/>
        <v>0</v>
      </c>
      <c r="T33" s="96">
        <f t="shared" si="6"/>
        <v>10</v>
      </c>
      <c r="U33" s="96">
        <f t="shared" si="7"/>
        <v>10</v>
      </c>
      <c r="V33" s="96">
        <f t="shared" si="8"/>
        <v>10</v>
      </c>
      <c r="W33" s="97">
        <f t="shared" si="17"/>
        <v>30</v>
      </c>
    </row>
    <row r="34" spans="1:23" ht="9.4" customHeight="1" x14ac:dyDescent="0.2">
      <c r="A34" s="86" t="s">
        <v>113</v>
      </c>
      <c r="B34" s="87">
        <v>29.5</v>
      </c>
      <c r="C34" s="87">
        <v>15.6</v>
      </c>
      <c r="D34" s="88">
        <v>0.2</v>
      </c>
      <c r="E34" s="89">
        <v>0</v>
      </c>
      <c r="F34" s="90">
        <v>10</v>
      </c>
      <c r="G34" s="90"/>
      <c r="H34" s="91">
        <v>20</v>
      </c>
      <c r="I34" s="90"/>
      <c r="J34" s="92"/>
      <c r="K34" s="93">
        <f t="shared" si="15"/>
        <v>30</v>
      </c>
      <c r="L34" s="94">
        <f t="shared" si="10"/>
        <v>156</v>
      </c>
      <c r="M34" s="94">
        <f t="shared" si="11"/>
        <v>0</v>
      </c>
      <c r="N34" s="94">
        <f t="shared" si="12"/>
        <v>312</v>
      </c>
      <c r="O34" s="94">
        <f t="shared" si="13"/>
        <v>0</v>
      </c>
      <c r="P34" s="94">
        <f t="shared" si="14"/>
        <v>0</v>
      </c>
      <c r="Q34" s="95">
        <f t="shared" si="16"/>
        <v>468</v>
      </c>
      <c r="R34" s="96">
        <f t="shared" si="4"/>
        <v>10</v>
      </c>
      <c r="S34" s="96">
        <f t="shared" si="5"/>
        <v>0</v>
      </c>
      <c r="T34" s="96">
        <f t="shared" si="6"/>
        <v>20</v>
      </c>
      <c r="U34" s="96">
        <f t="shared" si="7"/>
        <v>0</v>
      </c>
      <c r="V34" s="96">
        <f t="shared" si="8"/>
        <v>0</v>
      </c>
      <c r="W34" s="97">
        <f t="shared" si="17"/>
        <v>30</v>
      </c>
    </row>
    <row r="35" spans="1:23" ht="9.4" customHeight="1" x14ac:dyDescent="0.2">
      <c r="A35" s="86" t="s">
        <v>43</v>
      </c>
      <c r="B35" s="87">
        <v>54.6</v>
      </c>
      <c r="C35" s="87">
        <v>28.86</v>
      </c>
      <c r="D35" s="88">
        <v>0.2</v>
      </c>
      <c r="E35" s="89">
        <v>0</v>
      </c>
      <c r="F35" s="90"/>
      <c r="G35" s="90"/>
      <c r="H35" s="91">
        <v>10</v>
      </c>
      <c r="I35" s="90">
        <v>5</v>
      </c>
      <c r="J35" s="92">
        <v>10</v>
      </c>
      <c r="K35" s="93">
        <f t="shared" si="15"/>
        <v>25</v>
      </c>
      <c r="L35" s="94">
        <f t="shared" si="10"/>
        <v>0</v>
      </c>
      <c r="M35" s="94">
        <f t="shared" si="11"/>
        <v>0</v>
      </c>
      <c r="N35" s="94">
        <f t="shared" si="12"/>
        <v>288.60000000000002</v>
      </c>
      <c r="O35" s="94">
        <f t="shared" si="13"/>
        <v>144.30000000000001</v>
      </c>
      <c r="P35" s="94">
        <f t="shared" si="14"/>
        <v>288.60000000000002</v>
      </c>
      <c r="Q35" s="95">
        <f t="shared" si="16"/>
        <v>721.5</v>
      </c>
      <c r="R35" s="96">
        <f t="shared" si="4"/>
        <v>0</v>
      </c>
      <c r="S35" s="96">
        <f t="shared" si="5"/>
        <v>0</v>
      </c>
      <c r="T35" s="96">
        <f t="shared" si="6"/>
        <v>10</v>
      </c>
      <c r="U35" s="96">
        <f t="shared" si="7"/>
        <v>5</v>
      </c>
      <c r="V35" s="96">
        <f t="shared" si="8"/>
        <v>10</v>
      </c>
      <c r="W35" s="97">
        <f t="shared" si="17"/>
        <v>25</v>
      </c>
    </row>
    <row r="36" spans="1:23" ht="9.4" customHeight="1" x14ac:dyDescent="0.2">
      <c r="A36" s="86" t="s">
        <v>94</v>
      </c>
      <c r="B36" s="87">
        <v>40.4</v>
      </c>
      <c r="C36" s="87">
        <v>24.29</v>
      </c>
      <c r="D36" s="88">
        <v>0.09</v>
      </c>
      <c r="E36" s="89">
        <v>0</v>
      </c>
      <c r="F36" s="90">
        <v>25</v>
      </c>
      <c r="G36" s="90">
        <v>50</v>
      </c>
      <c r="H36" s="91">
        <v>10</v>
      </c>
      <c r="I36" s="90">
        <v>30</v>
      </c>
      <c r="J36" s="92"/>
      <c r="K36" s="93">
        <f t="shared" si="15"/>
        <v>115</v>
      </c>
      <c r="L36" s="94">
        <f t="shared" si="10"/>
        <v>607.25</v>
      </c>
      <c r="M36" s="94">
        <f t="shared" si="11"/>
        <v>1214.5</v>
      </c>
      <c r="N36" s="94">
        <f t="shared" si="12"/>
        <v>242.89999999999998</v>
      </c>
      <c r="O36" s="94">
        <f t="shared" si="13"/>
        <v>728.69999999999993</v>
      </c>
      <c r="P36" s="94">
        <f t="shared" si="14"/>
        <v>0</v>
      </c>
      <c r="Q36" s="95">
        <f t="shared" si="16"/>
        <v>2793.35</v>
      </c>
      <c r="R36" s="96">
        <f t="shared" si="4"/>
        <v>25</v>
      </c>
      <c r="S36" s="96">
        <f t="shared" si="5"/>
        <v>50</v>
      </c>
      <c r="T36" s="96">
        <f t="shared" si="6"/>
        <v>10</v>
      </c>
      <c r="U36" s="96">
        <f t="shared" si="7"/>
        <v>30</v>
      </c>
      <c r="V36" s="96">
        <f t="shared" si="8"/>
        <v>0</v>
      </c>
      <c r="W36" s="97">
        <f t="shared" si="17"/>
        <v>115</v>
      </c>
    </row>
    <row r="37" spans="1:23" ht="9.4" customHeight="1" x14ac:dyDescent="0.2">
      <c r="A37" s="86" t="s">
        <v>45</v>
      </c>
      <c r="B37" s="87">
        <v>28.4</v>
      </c>
      <c r="C37" s="87">
        <v>14.46</v>
      </c>
      <c r="D37" s="88">
        <v>0.23</v>
      </c>
      <c r="E37" s="89">
        <v>0</v>
      </c>
      <c r="F37" s="90">
        <v>75</v>
      </c>
      <c r="G37" s="90">
        <v>100</v>
      </c>
      <c r="H37" s="91">
        <v>80</v>
      </c>
      <c r="I37" s="90">
        <v>60</v>
      </c>
      <c r="J37" s="92">
        <v>60</v>
      </c>
      <c r="K37" s="93">
        <f t="shared" si="15"/>
        <v>375</v>
      </c>
      <c r="L37" s="94">
        <f t="shared" si="10"/>
        <v>1084.5</v>
      </c>
      <c r="M37" s="94">
        <f t="shared" si="11"/>
        <v>1446</v>
      </c>
      <c r="N37" s="94">
        <f t="shared" si="12"/>
        <v>1156.8000000000002</v>
      </c>
      <c r="O37" s="94">
        <f t="shared" si="13"/>
        <v>867.6</v>
      </c>
      <c r="P37" s="94">
        <f t="shared" si="14"/>
        <v>867.6</v>
      </c>
      <c r="Q37" s="95">
        <f t="shared" si="16"/>
        <v>5422.5000000000009</v>
      </c>
      <c r="R37" s="96">
        <f t="shared" si="4"/>
        <v>75</v>
      </c>
      <c r="S37" s="96">
        <f t="shared" si="5"/>
        <v>100</v>
      </c>
      <c r="T37" s="96">
        <f t="shared" si="6"/>
        <v>80</v>
      </c>
      <c r="U37" s="96">
        <f t="shared" si="7"/>
        <v>60</v>
      </c>
      <c r="V37" s="96">
        <f t="shared" si="8"/>
        <v>60</v>
      </c>
      <c r="W37" s="97">
        <f t="shared" si="17"/>
        <v>375</v>
      </c>
    </row>
    <row r="38" spans="1:23" ht="9.4" customHeight="1" x14ac:dyDescent="0.2">
      <c r="A38" s="86" t="s">
        <v>89</v>
      </c>
      <c r="B38" s="87">
        <v>38.799999999999997</v>
      </c>
      <c r="C38" s="87">
        <v>21.79</v>
      </c>
      <c r="D38" s="88">
        <v>0.15</v>
      </c>
      <c r="E38" s="89">
        <v>0</v>
      </c>
      <c r="F38" s="90">
        <v>15</v>
      </c>
      <c r="G38" s="90">
        <v>10</v>
      </c>
      <c r="H38" s="91">
        <v>20</v>
      </c>
      <c r="I38" s="90"/>
      <c r="J38" s="92"/>
      <c r="K38" s="93">
        <f t="shared" si="15"/>
        <v>45</v>
      </c>
      <c r="L38" s="94">
        <f t="shared" si="10"/>
        <v>326.84999999999997</v>
      </c>
      <c r="M38" s="94">
        <f t="shared" si="11"/>
        <v>217.89999999999998</v>
      </c>
      <c r="N38" s="94">
        <f t="shared" si="12"/>
        <v>435.79999999999995</v>
      </c>
      <c r="O38" s="94">
        <f t="shared" si="13"/>
        <v>0</v>
      </c>
      <c r="P38" s="94">
        <f t="shared" si="14"/>
        <v>0</v>
      </c>
      <c r="Q38" s="95">
        <f t="shared" si="16"/>
        <v>980.55</v>
      </c>
      <c r="R38" s="96">
        <f t="shared" ref="R38:R69" si="18">F38*(1+$E38)</f>
        <v>15</v>
      </c>
      <c r="S38" s="96">
        <f t="shared" ref="S38:S69" si="19">G38*(1+$E38)</f>
        <v>10</v>
      </c>
      <c r="T38" s="96">
        <f t="shared" ref="T38:T69" si="20">H38*(1+$E38)</f>
        <v>20</v>
      </c>
      <c r="U38" s="96">
        <f t="shared" ref="U38:U69" si="21">I38*(1+$E38)</f>
        <v>0</v>
      </c>
      <c r="V38" s="96">
        <f t="shared" ref="V38:V69" si="22">J38*(1+$E38)</f>
        <v>0</v>
      </c>
      <c r="W38" s="97">
        <f t="shared" si="17"/>
        <v>45</v>
      </c>
    </row>
    <row r="39" spans="1:23" ht="9.4" customHeight="1" x14ac:dyDescent="0.2">
      <c r="A39" s="86" t="s">
        <v>114</v>
      </c>
      <c r="B39" s="87">
        <v>27.1</v>
      </c>
      <c r="C39" s="87">
        <v>15.229999999999999</v>
      </c>
      <c r="D39" s="88">
        <v>0.15</v>
      </c>
      <c r="E39" s="89">
        <v>0</v>
      </c>
      <c r="F39" s="90">
        <v>10</v>
      </c>
      <c r="G39" s="90"/>
      <c r="H39" s="91">
        <v>20</v>
      </c>
      <c r="I39" s="90">
        <v>30</v>
      </c>
      <c r="J39" s="92"/>
      <c r="K39" s="93">
        <f t="shared" si="15"/>
        <v>60</v>
      </c>
      <c r="L39" s="94">
        <f t="shared" si="10"/>
        <v>152.29999999999998</v>
      </c>
      <c r="M39" s="94">
        <f t="shared" si="11"/>
        <v>0</v>
      </c>
      <c r="N39" s="94">
        <f t="shared" si="12"/>
        <v>304.59999999999997</v>
      </c>
      <c r="O39" s="94">
        <f t="shared" si="13"/>
        <v>456.9</v>
      </c>
      <c r="P39" s="94">
        <f t="shared" si="14"/>
        <v>0</v>
      </c>
      <c r="Q39" s="95">
        <f t="shared" si="16"/>
        <v>913.8</v>
      </c>
      <c r="R39" s="96">
        <f t="shared" si="18"/>
        <v>10</v>
      </c>
      <c r="S39" s="96">
        <f t="shared" si="19"/>
        <v>0</v>
      </c>
      <c r="T39" s="96">
        <f t="shared" si="20"/>
        <v>20</v>
      </c>
      <c r="U39" s="96">
        <f t="shared" si="21"/>
        <v>30</v>
      </c>
      <c r="V39" s="96">
        <f t="shared" si="22"/>
        <v>0</v>
      </c>
      <c r="W39" s="97">
        <f t="shared" si="17"/>
        <v>60</v>
      </c>
    </row>
    <row r="40" spans="1:23" ht="9.4" customHeight="1" x14ac:dyDescent="0.2">
      <c r="A40" s="86" t="s">
        <v>46</v>
      </c>
      <c r="B40" s="87">
        <v>75</v>
      </c>
      <c r="C40" s="87">
        <v>42.12</v>
      </c>
      <c r="D40" s="88">
        <v>0.15</v>
      </c>
      <c r="E40" s="89">
        <v>0</v>
      </c>
      <c r="F40" s="90">
        <v>5</v>
      </c>
      <c r="G40" s="90">
        <v>5</v>
      </c>
      <c r="H40" s="91">
        <v>5</v>
      </c>
      <c r="I40" s="90">
        <v>10</v>
      </c>
      <c r="J40" s="92"/>
      <c r="K40" s="93">
        <f t="shared" si="15"/>
        <v>25</v>
      </c>
      <c r="L40" s="94">
        <f t="shared" si="10"/>
        <v>210.6</v>
      </c>
      <c r="M40" s="94">
        <f t="shared" si="11"/>
        <v>210.6</v>
      </c>
      <c r="N40" s="94">
        <f t="shared" si="12"/>
        <v>210.6</v>
      </c>
      <c r="O40" s="94">
        <f t="shared" si="13"/>
        <v>421.2</v>
      </c>
      <c r="P40" s="94">
        <f t="shared" si="14"/>
        <v>0</v>
      </c>
      <c r="Q40" s="95">
        <f t="shared" si="16"/>
        <v>1053</v>
      </c>
      <c r="R40" s="96">
        <f t="shared" si="18"/>
        <v>5</v>
      </c>
      <c r="S40" s="96">
        <f t="shared" si="19"/>
        <v>5</v>
      </c>
      <c r="T40" s="96">
        <f t="shared" si="20"/>
        <v>5</v>
      </c>
      <c r="U40" s="96">
        <f t="shared" si="21"/>
        <v>10</v>
      </c>
      <c r="V40" s="96">
        <f t="shared" si="22"/>
        <v>0</v>
      </c>
      <c r="W40" s="97">
        <f t="shared" si="17"/>
        <v>25</v>
      </c>
    </row>
    <row r="41" spans="1:23" ht="9.4" customHeight="1" x14ac:dyDescent="0.2">
      <c r="A41" s="86" t="s">
        <v>49</v>
      </c>
      <c r="B41" s="87">
        <v>55</v>
      </c>
      <c r="C41" s="87">
        <v>25.44</v>
      </c>
      <c r="D41" s="88">
        <v>0.3</v>
      </c>
      <c r="E41" s="89">
        <v>0</v>
      </c>
      <c r="F41" s="90">
        <v>60</v>
      </c>
      <c r="G41" s="90">
        <v>100</v>
      </c>
      <c r="H41" s="91">
        <v>40</v>
      </c>
      <c r="I41" s="90">
        <v>30</v>
      </c>
      <c r="J41" s="92">
        <v>10</v>
      </c>
      <c r="K41" s="93">
        <f t="shared" si="15"/>
        <v>240</v>
      </c>
      <c r="L41" s="94">
        <f t="shared" si="10"/>
        <v>1526.4</v>
      </c>
      <c r="M41" s="94">
        <f t="shared" si="11"/>
        <v>2544</v>
      </c>
      <c r="N41" s="94">
        <f t="shared" si="12"/>
        <v>1017.6</v>
      </c>
      <c r="O41" s="94">
        <f t="shared" si="13"/>
        <v>763.2</v>
      </c>
      <c r="P41" s="94">
        <f t="shared" si="14"/>
        <v>254.4</v>
      </c>
      <c r="Q41" s="95">
        <f t="shared" si="16"/>
        <v>6105.5999999999995</v>
      </c>
      <c r="R41" s="96">
        <f t="shared" si="18"/>
        <v>60</v>
      </c>
      <c r="S41" s="96">
        <f t="shared" si="19"/>
        <v>100</v>
      </c>
      <c r="T41" s="96">
        <f t="shared" si="20"/>
        <v>40</v>
      </c>
      <c r="U41" s="96">
        <f t="shared" si="21"/>
        <v>30</v>
      </c>
      <c r="V41" s="96">
        <f t="shared" si="22"/>
        <v>10</v>
      </c>
      <c r="W41" s="97">
        <f t="shared" si="17"/>
        <v>240</v>
      </c>
    </row>
    <row r="42" spans="1:23" s="38" customFormat="1" ht="9.4" customHeight="1" x14ac:dyDescent="0.2">
      <c r="A42" s="86" t="s">
        <v>51</v>
      </c>
      <c r="B42" s="87">
        <v>42</v>
      </c>
      <c r="C42" s="87">
        <v>19.43</v>
      </c>
      <c r="D42" s="88">
        <v>0.3</v>
      </c>
      <c r="E42" s="89">
        <v>0</v>
      </c>
      <c r="F42" s="86">
        <v>20</v>
      </c>
      <c r="G42" s="86"/>
      <c r="H42" s="113"/>
      <c r="I42" s="86">
        <v>10</v>
      </c>
      <c r="J42" s="114"/>
      <c r="K42" s="93">
        <f t="shared" si="15"/>
        <v>30</v>
      </c>
      <c r="L42" s="94">
        <f t="shared" si="10"/>
        <v>388.6</v>
      </c>
      <c r="M42" s="94">
        <f t="shared" si="11"/>
        <v>0</v>
      </c>
      <c r="N42" s="94">
        <f t="shared" si="12"/>
        <v>0</v>
      </c>
      <c r="O42" s="94">
        <f t="shared" si="13"/>
        <v>194.3</v>
      </c>
      <c r="P42" s="94">
        <f t="shared" si="14"/>
        <v>0</v>
      </c>
      <c r="Q42" s="95">
        <f t="shared" si="16"/>
        <v>582.90000000000009</v>
      </c>
      <c r="R42" s="102">
        <f t="shared" si="18"/>
        <v>20</v>
      </c>
      <c r="S42" s="102">
        <f t="shared" si="19"/>
        <v>0</v>
      </c>
      <c r="T42" s="102">
        <f t="shared" si="20"/>
        <v>0</v>
      </c>
      <c r="U42" s="102">
        <f t="shared" si="21"/>
        <v>10</v>
      </c>
      <c r="V42" s="102">
        <f t="shared" si="22"/>
        <v>0</v>
      </c>
      <c r="W42" s="97">
        <f t="shared" si="17"/>
        <v>30</v>
      </c>
    </row>
    <row r="43" spans="1:23" s="38" customFormat="1" ht="9.4" customHeight="1" x14ac:dyDescent="0.2">
      <c r="A43" s="86" t="s">
        <v>99</v>
      </c>
      <c r="B43" s="87">
        <v>69</v>
      </c>
      <c r="C43" s="87">
        <v>42.86</v>
      </c>
      <c r="D43" s="88">
        <v>0.06</v>
      </c>
      <c r="E43" s="89">
        <v>0</v>
      </c>
      <c r="F43" s="86">
        <v>5</v>
      </c>
      <c r="G43" s="86"/>
      <c r="H43" s="115">
        <v>5</v>
      </c>
      <c r="I43" s="86"/>
      <c r="J43" s="114"/>
      <c r="K43" s="93">
        <f t="shared" si="15"/>
        <v>10</v>
      </c>
      <c r="L43" s="94">
        <f t="shared" si="10"/>
        <v>214.3</v>
      </c>
      <c r="M43" s="94">
        <f t="shared" si="11"/>
        <v>0</v>
      </c>
      <c r="N43" s="94">
        <f t="shared" si="12"/>
        <v>214.3</v>
      </c>
      <c r="O43" s="94">
        <f t="shared" si="13"/>
        <v>0</v>
      </c>
      <c r="P43" s="94">
        <f t="shared" si="14"/>
        <v>0</v>
      </c>
      <c r="Q43" s="95">
        <f t="shared" si="16"/>
        <v>428.6</v>
      </c>
      <c r="R43" s="102">
        <f t="shared" si="18"/>
        <v>5</v>
      </c>
      <c r="S43" s="102">
        <f t="shared" si="19"/>
        <v>0</v>
      </c>
      <c r="T43" s="102">
        <f t="shared" si="20"/>
        <v>5</v>
      </c>
      <c r="U43" s="102">
        <f t="shared" si="21"/>
        <v>0</v>
      </c>
      <c r="V43" s="102">
        <f t="shared" si="22"/>
        <v>0</v>
      </c>
      <c r="W43" s="97">
        <f t="shared" si="17"/>
        <v>10</v>
      </c>
    </row>
    <row r="44" spans="1:23" s="38" customFormat="1" ht="9.4" customHeight="1" x14ac:dyDescent="0.2">
      <c r="A44" s="111" t="s">
        <v>52</v>
      </c>
      <c r="B44" s="112">
        <v>42</v>
      </c>
      <c r="C44" s="87">
        <v>20.82</v>
      </c>
      <c r="D44" s="88">
        <v>0.25</v>
      </c>
      <c r="E44" s="89">
        <v>0</v>
      </c>
      <c r="F44" s="86">
        <v>25</v>
      </c>
      <c r="G44" s="86">
        <v>20</v>
      </c>
      <c r="H44" s="115">
        <v>30</v>
      </c>
      <c r="I44" s="86">
        <v>20</v>
      </c>
      <c r="J44" s="114"/>
      <c r="K44" s="93">
        <f t="shared" si="15"/>
        <v>95</v>
      </c>
      <c r="L44" s="94">
        <f t="shared" si="10"/>
        <v>520.5</v>
      </c>
      <c r="M44" s="94">
        <f t="shared" si="11"/>
        <v>416.4</v>
      </c>
      <c r="N44" s="94">
        <f t="shared" si="12"/>
        <v>624.6</v>
      </c>
      <c r="O44" s="94">
        <f t="shared" si="13"/>
        <v>416.4</v>
      </c>
      <c r="P44" s="94">
        <f t="shared" si="14"/>
        <v>0</v>
      </c>
      <c r="Q44" s="95">
        <f t="shared" si="16"/>
        <v>1977.9</v>
      </c>
      <c r="R44" s="102">
        <f t="shared" si="18"/>
        <v>25</v>
      </c>
      <c r="S44" s="102">
        <f t="shared" si="19"/>
        <v>20</v>
      </c>
      <c r="T44" s="102">
        <f t="shared" si="20"/>
        <v>30</v>
      </c>
      <c r="U44" s="102">
        <f t="shared" si="21"/>
        <v>20</v>
      </c>
      <c r="V44" s="102">
        <f t="shared" si="22"/>
        <v>0</v>
      </c>
      <c r="W44" s="97">
        <f t="shared" si="17"/>
        <v>95</v>
      </c>
    </row>
    <row r="45" spans="1:23" s="38" customFormat="1" ht="9.4" customHeight="1" x14ac:dyDescent="0.2">
      <c r="A45" s="86" t="s">
        <v>53</v>
      </c>
      <c r="B45" s="87">
        <v>18</v>
      </c>
      <c r="C45" s="87">
        <v>9.16</v>
      </c>
      <c r="D45" s="88">
        <v>0.23</v>
      </c>
      <c r="E45" s="89">
        <v>0</v>
      </c>
      <c r="F45" s="86">
        <v>50</v>
      </c>
      <c r="G45" s="86">
        <v>80</v>
      </c>
      <c r="H45" s="115">
        <v>80</v>
      </c>
      <c r="I45" s="86"/>
      <c r="J45" s="114"/>
      <c r="K45" s="93">
        <f t="shared" si="15"/>
        <v>210</v>
      </c>
      <c r="L45" s="94">
        <f t="shared" si="10"/>
        <v>458</v>
      </c>
      <c r="M45" s="94">
        <f t="shared" si="11"/>
        <v>732.8</v>
      </c>
      <c r="N45" s="94">
        <f t="shared" si="12"/>
        <v>732.8</v>
      </c>
      <c r="O45" s="94">
        <f t="shared" si="13"/>
        <v>0</v>
      </c>
      <c r="P45" s="94">
        <f t="shared" si="14"/>
        <v>0</v>
      </c>
      <c r="Q45" s="95">
        <f t="shared" si="16"/>
        <v>1923.6</v>
      </c>
      <c r="R45" s="102">
        <f t="shared" si="18"/>
        <v>50</v>
      </c>
      <c r="S45" s="102">
        <f t="shared" si="19"/>
        <v>80</v>
      </c>
      <c r="T45" s="102">
        <f t="shared" si="20"/>
        <v>80</v>
      </c>
      <c r="U45" s="102">
        <f t="shared" si="21"/>
        <v>0</v>
      </c>
      <c r="V45" s="102">
        <f t="shared" si="22"/>
        <v>0</v>
      </c>
      <c r="W45" s="97">
        <f t="shared" si="17"/>
        <v>210</v>
      </c>
    </row>
    <row r="46" spans="1:23" s="38" customFormat="1" ht="9.4" customHeight="1" x14ac:dyDescent="0.2">
      <c r="A46" s="86" t="s">
        <v>54</v>
      </c>
      <c r="B46" s="87">
        <v>185</v>
      </c>
      <c r="C46" s="87">
        <v>103.9</v>
      </c>
      <c r="D46" s="88">
        <v>0.15</v>
      </c>
      <c r="E46" s="89">
        <v>0</v>
      </c>
      <c r="F46" s="86"/>
      <c r="G46" s="86"/>
      <c r="H46" s="115">
        <v>5</v>
      </c>
      <c r="I46" s="86">
        <v>5</v>
      </c>
      <c r="J46" s="114"/>
      <c r="K46" s="93">
        <f t="shared" si="15"/>
        <v>10</v>
      </c>
      <c r="L46" s="94">
        <f t="shared" si="10"/>
        <v>0</v>
      </c>
      <c r="M46" s="94">
        <f t="shared" si="11"/>
        <v>0</v>
      </c>
      <c r="N46" s="94">
        <f t="shared" si="12"/>
        <v>519.5</v>
      </c>
      <c r="O46" s="94">
        <f t="shared" si="13"/>
        <v>519.5</v>
      </c>
      <c r="P46" s="94">
        <f t="shared" si="14"/>
        <v>0</v>
      </c>
      <c r="Q46" s="95">
        <f t="shared" si="16"/>
        <v>1039</v>
      </c>
      <c r="R46" s="102">
        <f t="shared" si="18"/>
        <v>0</v>
      </c>
      <c r="S46" s="102">
        <f t="shared" si="19"/>
        <v>0</v>
      </c>
      <c r="T46" s="102">
        <f t="shared" si="20"/>
        <v>5</v>
      </c>
      <c r="U46" s="102">
        <f t="shared" si="21"/>
        <v>5</v>
      </c>
      <c r="V46" s="102">
        <f t="shared" si="22"/>
        <v>0</v>
      </c>
      <c r="W46" s="97">
        <f t="shared" si="17"/>
        <v>10</v>
      </c>
    </row>
    <row r="47" spans="1:23" s="38" customFormat="1" ht="9.4" customHeight="1" x14ac:dyDescent="0.2">
      <c r="A47" s="86" t="s">
        <v>55</v>
      </c>
      <c r="B47" s="87">
        <v>55</v>
      </c>
      <c r="C47" s="87">
        <v>29.08</v>
      </c>
      <c r="D47" s="88">
        <v>0.2</v>
      </c>
      <c r="E47" s="89">
        <v>0</v>
      </c>
      <c r="F47" s="86">
        <v>15</v>
      </c>
      <c r="G47" s="86"/>
      <c r="H47" s="115">
        <v>30</v>
      </c>
      <c r="I47" s="86"/>
      <c r="J47" s="114"/>
      <c r="K47" s="93">
        <f t="shared" si="15"/>
        <v>45</v>
      </c>
      <c r="L47" s="94">
        <f t="shared" si="10"/>
        <v>436.2</v>
      </c>
      <c r="M47" s="94">
        <f t="shared" si="11"/>
        <v>0</v>
      </c>
      <c r="N47" s="94">
        <f t="shared" si="12"/>
        <v>872.4</v>
      </c>
      <c r="O47" s="94">
        <f t="shared" si="13"/>
        <v>0</v>
      </c>
      <c r="P47" s="94">
        <f t="shared" si="14"/>
        <v>0</v>
      </c>
      <c r="Q47" s="95">
        <f t="shared" si="16"/>
        <v>1308.5999999999999</v>
      </c>
      <c r="R47" s="102">
        <f t="shared" si="18"/>
        <v>15</v>
      </c>
      <c r="S47" s="102">
        <f t="shared" si="19"/>
        <v>0</v>
      </c>
      <c r="T47" s="102">
        <f t="shared" si="20"/>
        <v>30</v>
      </c>
      <c r="U47" s="102">
        <f t="shared" si="21"/>
        <v>0</v>
      </c>
      <c r="V47" s="102">
        <f t="shared" si="22"/>
        <v>0</v>
      </c>
      <c r="W47" s="97">
        <f t="shared" si="17"/>
        <v>45</v>
      </c>
    </row>
    <row r="48" spans="1:23" s="38" customFormat="1" ht="9.4" customHeight="1" x14ac:dyDescent="0.2">
      <c r="A48" s="86" t="s">
        <v>56</v>
      </c>
      <c r="B48" s="87">
        <v>89</v>
      </c>
      <c r="C48" s="87">
        <v>47.04</v>
      </c>
      <c r="D48" s="88">
        <v>0.2</v>
      </c>
      <c r="E48" s="89">
        <v>0</v>
      </c>
      <c r="F48" s="86">
        <v>20</v>
      </c>
      <c r="G48" s="86">
        <v>20</v>
      </c>
      <c r="H48" s="115">
        <v>10</v>
      </c>
      <c r="I48" s="86">
        <v>10</v>
      </c>
      <c r="J48" s="114"/>
      <c r="K48" s="93">
        <f t="shared" si="15"/>
        <v>60</v>
      </c>
      <c r="L48" s="94">
        <f t="shared" si="10"/>
        <v>940.8</v>
      </c>
      <c r="M48" s="94">
        <f t="shared" si="11"/>
        <v>940.8</v>
      </c>
      <c r="N48" s="94">
        <f t="shared" si="12"/>
        <v>470.4</v>
      </c>
      <c r="O48" s="94">
        <f t="shared" si="13"/>
        <v>470.4</v>
      </c>
      <c r="P48" s="94">
        <f t="shared" si="14"/>
        <v>0</v>
      </c>
      <c r="Q48" s="95">
        <f t="shared" si="16"/>
        <v>2822.4</v>
      </c>
      <c r="R48" s="102">
        <f t="shared" si="18"/>
        <v>20</v>
      </c>
      <c r="S48" s="102">
        <f t="shared" si="19"/>
        <v>20</v>
      </c>
      <c r="T48" s="102">
        <f t="shared" si="20"/>
        <v>10</v>
      </c>
      <c r="U48" s="102">
        <f t="shared" si="21"/>
        <v>10</v>
      </c>
      <c r="V48" s="102">
        <f t="shared" si="22"/>
        <v>0</v>
      </c>
      <c r="W48" s="97">
        <f t="shared" si="17"/>
        <v>60</v>
      </c>
    </row>
    <row r="49" spans="1:23" s="38" customFormat="1" ht="9.4" customHeight="1" x14ac:dyDescent="0.2">
      <c r="A49" s="86" t="s">
        <v>57</v>
      </c>
      <c r="B49" s="87">
        <v>160</v>
      </c>
      <c r="C49" s="87">
        <v>84.58</v>
      </c>
      <c r="D49" s="88">
        <v>0.2</v>
      </c>
      <c r="E49" s="89">
        <v>0</v>
      </c>
      <c r="F49" s="86"/>
      <c r="G49" s="86">
        <v>10</v>
      </c>
      <c r="H49" s="113"/>
      <c r="I49" s="86">
        <v>15</v>
      </c>
      <c r="J49" s="114"/>
      <c r="K49" s="93">
        <f t="shared" si="15"/>
        <v>25</v>
      </c>
      <c r="L49" s="94">
        <f t="shared" si="10"/>
        <v>0</v>
      </c>
      <c r="M49" s="94">
        <f t="shared" si="11"/>
        <v>845.8</v>
      </c>
      <c r="N49" s="94">
        <f t="shared" si="12"/>
        <v>0</v>
      </c>
      <c r="O49" s="94">
        <f t="shared" si="13"/>
        <v>1268.7</v>
      </c>
      <c r="P49" s="94">
        <f t="shared" si="14"/>
        <v>0</v>
      </c>
      <c r="Q49" s="95">
        <f t="shared" si="16"/>
        <v>2114.5</v>
      </c>
      <c r="R49" s="102">
        <f t="shared" si="18"/>
        <v>0</v>
      </c>
      <c r="S49" s="102">
        <f t="shared" si="19"/>
        <v>10</v>
      </c>
      <c r="T49" s="102">
        <f t="shared" si="20"/>
        <v>0</v>
      </c>
      <c r="U49" s="102">
        <f t="shared" si="21"/>
        <v>15</v>
      </c>
      <c r="V49" s="102">
        <f t="shared" si="22"/>
        <v>0</v>
      </c>
      <c r="W49" s="97">
        <f t="shared" si="17"/>
        <v>25</v>
      </c>
    </row>
    <row r="50" spans="1:23" s="38" customFormat="1" ht="9.4" customHeight="1" x14ac:dyDescent="0.2">
      <c r="A50" s="86" t="s">
        <v>58</v>
      </c>
      <c r="B50" s="87">
        <v>33</v>
      </c>
      <c r="C50" s="87">
        <v>17.45</v>
      </c>
      <c r="D50" s="88">
        <v>0.2</v>
      </c>
      <c r="E50" s="89">
        <v>0</v>
      </c>
      <c r="F50" s="86">
        <v>10</v>
      </c>
      <c r="G50" s="86"/>
      <c r="H50" s="115">
        <v>20</v>
      </c>
      <c r="I50" s="86">
        <v>10</v>
      </c>
      <c r="J50" s="114">
        <v>10</v>
      </c>
      <c r="K50" s="93">
        <f t="shared" si="15"/>
        <v>50</v>
      </c>
      <c r="L50" s="94">
        <f t="shared" si="10"/>
        <v>174.5</v>
      </c>
      <c r="M50" s="94">
        <f t="shared" si="11"/>
        <v>0</v>
      </c>
      <c r="N50" s="94">
        <f t="shared" si="12"/>
        <v>349</v>
      </c>
      <c r="O50" s="94">
        <f t="shared" si="13"/>
        <v>174.5</v>
      </c>
      <c r="P50" s="94">
        <f t="shared" si="14"/>
        <v>174.5</v>
      </c>
      <c r="Q50" s="95">
        <f t="shared" si="16"/>
        <v>872.5</v>
      </c>
      <c r="R50" s="102">
        <f t="shared" si="18"/>
        <v>10</v>
      </c>
      <c r="S50" s="102">
        <f t="shared" si="19"/>
        <v>0</v>
      </c>
      <c r="T50" s="102">
        <f t="shared" si="20"/>
        <v>20</v>
      </c>
      <c r="U50" s="102">
        <f t="shared" si="21"/>
        <v>10</v>
      </c>
      <c r="V50" s="102">
        <f t="shared" si="22"/>
        <v>10</v>
      </c>
      <c r="W50" s="97">
        <f t="shared" si="17"/>
        <v>50</v>
      </c>
    </row>
    <row r="51" spans="1:23" s="38" customFormat="1" ht="9.4" customHeight="1" x14ac:dyDescent="0.2">
      <c r="A51" s="86" t="s">
        <v>59</v>
      </c>
      <c r="B51" s="87">
        <v>40</v>
      </c>
      <c r="C51" s="87">
        <v>21.15</v>
      </c>
      <c r="D51" s="88">
        <v>0.2</v>
      </c>
      <c r="E51" s="89">
        <v>0</v>
      </c>
      <c r="F51" s="86"/>
      <c r="G51" s="86"/>
      <c r="H51" s="113"/>
      <c r="I51" s="86">
        <v>5</v>
      </c>
      <c r="J51" s="114"/>
      <c r="K51" s="93">
        <f t="shared" si="15"/>
        <v>5</v>
      </c>
      <c r="L51" s="94">
        <f t="shared" si="10"/>
        <v>0</v>
      </c>
      <c r="M51" s="94">
        <f t="shared" si="11"/>
        <v>0</v>
      </c>
      <c r="N51" s="94">
        <f t="shared" si="12"/>
        <v>0</v>
      </c>
      <c r="O51" s="94">
        <f t="shared" si="13"/>
        <v>105.75</v>
      </c>
      <c r="P51" s="94">
        <f t="shared" si="14"/>
        <v>0</v>
      </c>
      <c r="Q51" s="95">
        <f t="shared" si="16"/>
        <v>105.75</v>
      </c>
      <c r="R51" s="102">
        <f t="shared" si="18"/>
        <v>0</v>
      </c>
      <c r="S51" s="102">
        <f t="shared" si="19"/>
        <v>0</v>
      </c>
      <c r="T51" s="102">
        <f t="shared" si="20"/>
        <v>0</v>
      </c>
      <c r="U51" s="102">
        <f t="shared" si="21"/>
        <v>5</v>
      </c>
      <c r="V51" s="102">
        <f t="shared" si="22"/>
        <v>0</v>
      </c>
      <c r="W51" s="97">
        <f t="shared" si="17"/>
        <v>5</v>
      </c>
    </row>
    <row r="52" spans="1:23" s="38" customFormat="1" ht="9.4" customHeight="1" x14ac:dyDescent="0.2">
      <c r="A52" s="86" t="s">
        <v>60</v>
      </c>
      <c r="B52" s="87">
        <v>33</v>
      </c>
      <c r="C52" s="87">
        <v>17.45</v>
      </c>
      <c r="D52" s="88">
        <v>0.2</v>
      </c>
      <c r="E52" s="89">
        <v>0</v>
      </c>
      <c r="F52" s="86">
        <v>10</v>
      </c>
      <c r="G52" s="86"/>
      <c r="H52" s="115">
        <v>30</v>
      </c>
      <c r="I52" s="86"/>
      <c r="J52" s="114">
        <v>10</v>
      </c>
      <c r="K52" s="93">
        <f t="shared" si="15"/>
        <v>50</v>
      </c>
      <c r="L52" s="94">
        <f t="shared" si="10"/>
        <v>174.5</v>
      </c>
      <c r="M52" s="94">
        <f t="shared" si="11"/>
        <v>0</v>
      </c>
      <c r="N52" s="94">
        <f t="shared" si="12"/>
        <v>523.5</v>
      </c>
      <c r="O52" s="94">
        <f t="shared" si="13"/>
        <v>0</v>
      </c>
      <c r="P52" s="94">
        <f t="shared" si="14"/>
        <v>174.5</v>
      </c>
      <c r="Q52" s="95">
        <f t="shared" si="16"/>
        <v>872.5</v>
      </c>
      <c r="R52" s="102">
        <f t="shared" si="18"/>
        <v>10</v>
      </c>
      <c r="S52" s="102">
        <f t="shared" si="19"/>
        <v>0</v>
      </c>
      <c r="T52" s="102">
        <f t="shared" si="20"/>
        <v>30</v>
      </c>
      <c r="U52" s="102">
        <f t="shared" si="21"/>
        <v>0</v>
      </c>
      <c r="V52" s="102">
        <f t="shared" si="22"/>
        <v>10</v>
      </c>
      <c r="W52" s="97">
        <f t="shared" si="17"/>
        <v>50</v>
      </c>
    </row>
    <row r="53" spans="1:23" s="38" customFormat="1" ht="9.4" customHeight="1" x14ac:dyDescent="0.2">
      <c r="A53" s="86" t="s">
        <v>108</v>
      </c>
      <c r="B53" s="87">
        <v>26.4</v>
      </c>
      <c r="C53" s="87">
        <v>16.41</v>
      </c>
      <c r="D53" s="88">
        <v>0.06</v>
      </c>
      <c r="E53" s="89">
        <v>0</v>
      </c>
      <c r="F53" s="86"/>
      <c r="G53" s="86"/>
      <c r="H53" s="115">
        <v>10</v>
      </c>
      <c r="I53" s="86">
        <v>10</v>
      </c>
      <c r="J53" s="114">
        <v>0</v>
      </c>
      <c r="K53" s="93">
        <f t="shared" si="15"/>
        <v>20</v>
      </c>
      <c r="L53" s="94">
        <f t="shared" si="10"/>
        <v>0</v>
      </c>
      <c r="M53" s="94">
        <f t="shared" si="11"/>
        <v>0</v>
      </c>
      <c r="N53" s="94">
        <f t="shared" si="12"/>
        <v>164.1</v>
      </c>
      <c r="O53" s="94">
        <f t="shared" si="13"/>
        <v>164.1</v>
      </c>
      <c r="P53" s="94">
        <f t="shared" si="14"/>
        <v>0</v>
      </c>
      <c r="Q53" s="95">
        <f t="shared" si="16"/>
        <v>328.2</v>
      </c>
      <c r="R53" s="102">
        <f t="shared" si="18"/>
        <v>0</v>
      </c>
      <c r="S53" s="102">
        <f t="shared" si="19"/>
        <v>0</v>
      </c>
      <c r="T53" s="102">
        <f t="shared" si="20"/>
        <v>10</v>
      </c>
      <c r="U53" s="102">
        <f t="shared" si="21"/>
        <v>10</v>
      </c>
      <c r="V53" s="102">
        <f t="shared" si="22"/>
        <v>0</v>
      </c>
      <c r="W53" s="97">
        <f t="shared" si="17"/>
        <v>20</v>
      </c>
    </row>
    <row r="54" spans="1:23" ht="9.4" customHeight="1" x14ac:dyDescent="0.2">
      <c r="A54" s="86" t="s">
        <v>90</v>
      </c>
      <c r="B54" s="87">
        <v>40.5</v>
      </c>
      <c r="C54" s="87">
        <v>24.09</v>
      </c>
      <c r="D54" s="88">
        <v>0.1</v>
      </c>
      <c r="E54" s="89">
        <v>0</v>
      </c>
      <c r="F54" s="90">
        <v>40</v>
      </c>
      <c r="G54" s="90">
        <v>40</v>
      </c>
      <c r="H54" s="91">
        <v>20</v>
      </c>
      <c r="I54" s="90">
        <v>20</v>
      </c>
      <c r="J54" s="92">
        <v>20</v>
      </c>
      <c r="K54" s="93">
        <f t="shared" si="15"/>
        <v>140</v>
      </c>
      <c r="L54" s="94">
        <f t="shared" si="10"/>
        <v>963.6</v>
      </c>
      <c r="M54" s="94">
        <f t="shared" si="11"/>
        <v>963.6</v>
      </c>
      <c r="N54" s="94">
        <f t="shared" si="12"/>
        <v>481.8</v>
      </c>
      <c r="O54" s="94">
        <f t="shared" si="13"/>
        <v>481.8</v>
      </c>
      <c r="P54" s="94">
        <f t="shared" si="14"/>
        <v>481.8</v>
      </c>
      <c r="Q54" s="95">
        <f t="shared" si="16"/>
        <v>3372.6000000000004</v>
      </c>
      <c r="R54" s="96">
        <f t="shared" si="18"/>
        <v>40</v>
      </c>
      <c r="S54" s="96">
        <f t="shared" si="19"/>
        <v>40</v>
      </c>
      <c r="T54" s="96">
        <f t="shared" si="20"/>
        <v>20</v>
      </c>
      <c r="U54" s="96">
        <f t="shared" si="21"/>
        <v>20</v>
      </c>
      <c r="V54" s="96">
        <f t="shared" si="22"/>
        <v>20</v>
      </c>
      <c r="W54" s="97">
        <f t="shared" si="17"/>
        <v>140</v>
      </c>
    </row>
    <row r="55" spans="1:23" ht="9.4" customHeight="1" x14ac:dyDescent="0.2">
      <c r="A55" s="86" t="s">
        <v>91</v>
      </c>
      <c r="B55" s="87">
        <v>51.6</v>
      </c>
      <c r="C55" s="87">
        <v>30.69</v>
      </c>
      <c r="D55" s="88">
        <v>0.1</v>
      </c>
      <c r="E55" s="89">
        <v>0</v>
      </c>
      <c r="F55" s="90">
        <v>35</v>
      </c>
      <c r="G55" s="90">
        <v>30</v>
      </c>
      <c r="H55" s="91">
        <v>20</v>
      </c>
      <c r="I55" s="90">
        <v>50</v>
      </c>
      <c r="J55" s="92">
        <v>5</v>
      </c>
      <c r="K55" s="93">
        <f t="shared" ref="K55:K69" si="23">SUM(F55:J55)</f>
        <v>140</v>
      </c>
      <c r="L55" s="94">
        <f t="shared" si="10"/>
        <v>1074.1500000000001</v>
      </c>
      <c r="M55" s="94">
        <f t="shared" si="11"/>
        <v>920.7</v>
      </c>
      <c r="N55" s="94">
        <f t="shared" si="12"/>
        <v>613.80000000000007</v>
      </c>
      <c r="O55" s="94">
        <f t="shared" si="13"/>
        <v>1534.5</v>
      </c>
      <c r="P55" s="94">
        <f t="shared" si="14"/>
        <v>153.45000000000002</v>
      </c>
      <c r="Q55" s="95">
        <f t="shared" ref="Q55:Q69" si="24">SUM(L55:P55)</f>
        <v>4296.5999999999995</v>
      </c>
      <c r="R55" s="96">
        <f t="shared" si="18"/>
        <v>35</v>
      </c>
      <c r="S55" s="96">
        <f t="shared" si="19"/>
        <v>30</v>
      </c>
      <c r="T55" s="96">
        <f t="shared" si="20"/>
        <v>20</v>
      </c>
      <c r="U55" s="96">
        <f t="shared" si="21"/>
        <v>50</v>
      </c>
      <c r="V55" s="96">
        <f t="shared" si="22"/>
        <v>5</v>
      </c>
      <c r="W55" s="97">
        <f t="shared" ref="W55:W69" si="25">SUM(R55:V55)</f>
        <v>140</v>
      </c>
    </row>
    <row r="56" spans="1:23" ht="9.4" customHeight="1" x14ac:dyDescent="0.2">
      <c r="A56" s="86" t="s">
        <v>87</v>
      </c>
      <c r="B56" s="87">
        <v>16</v>
      </c>
      <c r="C56" s="87">
        <v>8.4599999999999991</v>
      </c>
      <c r="D56" s="88">
        <v>0.2</v>
      </c>
      <c r="E56" s="89">
        <v>0</v>
      </c>
      <c r="F56" s="116">
        <v>15</v>
      </c>
      <c r="G56" s="116">
        <v>30</v>
      </c>
      <c r="H56" s="117">
        <v>20</v>
      </c>
      <c r="I56" s="116">
        <v>40</v>
      </c>
      <c r="J56" s="118"/>
      <c r="K56" s="93">
        <f t="shared" si="23"/>
        <v>105</v>
      </c>
      <c r="L56" s="94">
        <f t="shared" si="10"/>
        <v>126.89999999999999</v>
      </c>
      <c r="M56" s="94">
        <f t="shared" si="11"/>
        <v>253.79999999999998</v>
      </c>
      <c r="N56" s="94">
        <f t="shared" si="12"/>
        <v>169.2</v>
      </c>
      <c r="O56" s="94">
        <f t="shared" si="13"/>
        <v>338.4</v>
      </c>
      <c r="P56" s="94">
        <f t="shared" si="14"/>
        <v>0</v>
      </c>
      <c r="Q56" s="95">
        <f t="shared" si="24"/>
        <v>888.3</v>
      </c>
      <c r="R56" s="96">
        <f t="shared" si="18"/>
        <v>15</v>
      </c>
      <c r="S56" s="96">
        <f t="shared" si="19"/>
        <v>30</v>
      </c>
      <c r="T56" s="96">
        <f t="shared" si="20"/>
        <v>20</v>
      </c>
      <c r="U56" s="96">
        <f t="shared" si="21"/>
        <v>40</v>
      </c>
      <c r="V56" s="96">
        <f t="shared" si="22"/>
        <v>0</v>
      </c>
      <c r="W56" s="97">
        <f t="shared" si="25"/>
        <v>105</v>
      </c>
    </row>
    <row r="57" spans="1:23" ht="9.4" customHeight="1" x14ac:dyDescent="0.2">
      <c r="A57" s="86" t="s">
        <v>88</v>
      </c>
      <c r="B57" s="87">
        <v>19.3</v>
      </c>
      <c r="C57" s="87">
        <v>10.209999999999999</v>
      </c>
      <c r="D57" s="88">
        <v>0.2</v>
      </c>
      <c r="E57" s="89">
        <v>0</v>
      </c>
      <c r="F57" s="116">
        <v>15</v>
      </c>
      <c r="G57" s="116">
        <v>20</v>
      </c>
      <c r="H57" s="117">
        <v>30</v>
      </c>
      <c r="I57" s="116">
        <v>40</v>
      </c>
      <c r="J57" s="118"/>
      <c r="K57" s="93">
        <f t="shared" si="23"/>
        <v>105</v>
      </c>
      <c r="L57" s="94">
        <f t="shared" si="10"/>
        <v>153.14999999999998</v>
      </c>
      <c r="M57" s="94">
        <f t="shared" si="11"/>
        <v>204.2</v>
      </c>
      <c r="N57" s="94">
        <f t="shared" si="12"/>
        <v>306.29999999999995</v>
      </c>
      <c r="O57" s="94">
        <f t="shared" si="13"/>
        <v>408.4</v>
      </c>
      <c r="P57" s="94">
        <f t="shared" si="14"/>
        <v>0</v>
      </c>
      <c r="Q57" s="95">
        <f t="shared" si="24"/>
        <v>1072.0499999999997</v>
      </c>
      <c r="R57" s="96">
        <f t="shared" si="18"/>
        <v>15</v>
      </c>
      <c r="S57" s="96">
        <f t="shared" si="19"/>
        <v>20</v>
      </c>
      <c r="T57" s="96">
        <f t="shared" si="20"/>
        <v>30</v>
      </c>
      <c r="U57" s="96">
        <f t="shared" si="21"/>
        <v>40</v>
      </c>
      <c r="V57" s="96">
        <f t="shared" si="22"/>
        <v>0</v>
      </c>
      <c r="W57" s="97">
        <f t="shared" si="25"/>
        <v>105</v>
      </c>
    </row>
    <row r="58" spans="1:23" ht="9.4" customHeight="1" x14ac:dyDescent="0.2">
      <c r="A58" s="86" t="s">
        <v>63</v>
      </c>
      <c r="B58" s="87">
        <v>32.4</v>
      </c>
      <c r="C58" s="87">
        <v>18.190000000000001</v>
      </c>
      <c r="D58" s="88">
        <v>0.15</v>
      </c>
      <c r="E58" s="89">
        <v>0</v>
      </c>
      <c r="F58" s="90"/>
      <c r="G58" s="90"/>
      <c r="H58" s="91">
        <v>10</v>
      </c>
      <c r="I58" s="90"/>
      <c r="J58" s="92"/>
      <c r="K58" s="93">
        <f t="shared" si="23"/>
        <v>10</v>
      </c>
      <c r="L58" s="94">
        <f t="shared" si="10"/>
        <v>0</v>
      </c>
      <c r="M58" s="94">
        <f t="shared" si="11"/>
        <v>0</v>
      </c>
      <c r="N58" s="94">
        <f t="shared" si="12"/>
        <v>181.9</v>
      </c>
      <c r="O58" s="94">
        <f t="shared" si="13"/>
        <v>0</v>
      </c>
      <c r="P58" s="94">
        <f t="shared" si="14"/>
        <v>0</v>
      </c>
      <c r="Q58" s="95">
        <f t="shared" si="24"/>
        <v>181.9</v>
      </c>
      <c r="R58" s="96">
        <f t="shared" si="18"/>
        <v>0</v>
      </c>
      <c r="S58" s="96">
        <f t="shared" si="19"/>
        <v>0</v>
      </c>
      <c r="T58" s="96">
        <f t="shared" si="20"/>
        <v>10</v>
      </c>
      <c r="U58" s="96">
        <f t="shared" si="21"/>
        <v>0</v>
      </c>
      <c r="V58" s="96">
        <f t="shared" si="22"/>
        <v>0</v>
      </c>
      <c r="W58" s="97">
        <f t="shared" si="25"/>
        <v>10</v>
      </c>
    </row>
    <row r="59" spans="1:23" ht="9.4" customHeight="1" x14ac:dyDescent="0.2">
      <c r="A59" s="86" t="s">
        <v>65</v>
      </c>
      <c r="B59" s="87">
        <v>29.5</v>
      </c>
      <c r="C59" s="87">
        <v>15.010000000000002</v>
      </c>
      <c r="D59" s="88">
        <v>0.23</v>
      </c>
      <c r="E59" s="89">
        <v>0</v>
      </c>
      <c r="F59" s="105">
        <v>30</v>
      </c>
      <c r="G59" s="105">
        <v>20</v>
      </c>
      <c r="H59" s="91">
        <v>20</v>
      </c>
      <c r="I59" s="105">
        <v>20</v>
      </c>
      <c r="J59" s="107"/>
      <c r="K59" s="93">
        <f t="shared" si="23"/>
        <v>90</v>
      </c>
      <c r="L59" s="94">
        <f t="shared" si="10"/>
        <v>450.30000000000007</v>
      </c>
      <c r="M59" s="94">
        <f t="shared" si="11"/>
        <v>300.20000000000005</v>
      </c>
      <c r="N59" s="94">
        <f t="shared" si="12"/>
        <v>300.20000000000005</v>
      </c>
      <c r="O59" s="94">
        <f t="shared" si="13"/>
        <v>300.20000000000005</v>
      </c>
      <c r="P59" s="94">
        <f t="shared" si="14"/>
        <v>0</v>
      </c>
      <c r="Q59" s="95">
        <f t="shared" si="24"/>
        <v>1350.9000000000003</v>
      </c>
      <c r="R59" s="96">
        <f t="shared" si="18"/>
        <v>30</v>
      </c>
      <c r="S59" s="96">
        <f t="shared" si="19"/>
        <v>20</v>
      </c>
      <c r="T59" s="96">
        <f t="shared" si="20"/>
        <v>20</v>
      </c>
      <c r="U59" s="96">
        <f t="shared" si="21"/>
        <v>20</v>
      </c>
      <c r="V59" s="96">
        <f t="shared" si="22"/>
        <v>0</v>
      </c>
      <c r="W59" s="97">
        <f t="shared" si="25"/>
        <v>90</v>
      </c>
    </row>
    <row r="60" spans="1:23" ht="9.4" customHeight="1" x14ac:dyDescent="0.2">
      <c r="A60" s="86" t="s">
        <v>66</v>
      </c>
      <c r="B60" s="87">
        <v>121.4</v>
      </c>
      <c r="C60" s="87">
        <v>68.179999999999993</v>
      </c>
      <c r="D60" s="88">
        <v>0.15</v>
      </c>
      <c r="E60" s="89">
        <v>0</v>
      </c>
      <c r="F60" s="90"/>
      <c r="G60" s="90">
        <v>5</v>
      </c>
      <c r="H60" s="91"/>
      <c r="I60" s="90"/>
      <c r="J60" s="92"/>
      <c r="K60" s="93">
        <f t="shared" si="23"/>
        <v>5</v>
      </c>
      <c r="L60" s="94">
        <f t="shared" si="10"/>
        <v>0</v>
      </c>
      <c r="M60" s="94">
        <f t="shared" si="11"/>
        <v>340.9</v>
      </c>
      <c r="N60" s="94">
        <f t="shared" si="12"/>
        <v>0</v>
      </c>
      <c r="O60" s="94">
        <f t="shared" si="13"/>
        <v>0</v>
      </c>
      <c r="P60" s="94">
        <f t="shared" si="14"/>
        <v>0</v>
      </c>
      <c r="Q60" s="95">
        <f t="shared" si="24"/>
        <v>340.9</v>
      </c>
      <c r="R60" s="96">
        <f t="shared" si="18"/>
        <v>0</v>
      </c>
      <c r="S60" s="96">
        <f t="shared" si="19"/>
        <v>5</v>
      </c>
      <c r="T60" s="96">
        <f t="shared" si="20"/>
        <v>0</v>
      </c>
      <c r="U60" s="96">
        <f t="shared" si="21"/>
        <v>0</v>
      </c>
      <c r="V60" s="96">
        <f t="shared" si="22"/>
        <v>0</v>
      </c>
      <c r="W60" s="97">
        <f t="shared" si="25"/>
        <v>5</v>
      </c>
    </row>
    <row r="61" spans="1:23" ht="9.4" customHeight="1" x14ac:dyDescent="0.2">
      <c r="A61" s="86" t="s">
        <v>70</v>
      </c>
      <c r="B61" s="87">
        <v>103</v>
      </c>
      <c r="C61" s="87">
        <v>57.85</v>
      </c>
      <c r="D61" s="88">
        <v>0.15</v>
      </c>
      <c r="E61" s="89">
        <v>0</v>
      </c>
      <c r="F61" s="90"/>
      <c r="G61" s="90">
        <v>5</v>
      </c>
      <c r="H61" s="91"/>
      <c r="I61" s="90"/>
      <c r="J61" s="92"/>
      <c r="K61" s="93">
        <f t="shared" si="23"/>
        <v>5</v>
      </c>
      <c r="L61" s="94">
        <f t="shared" si="10"/>
        <v>0</v>
      </c>
      <c r="M61" s="94">
        <f t="shared" si="11"/>
        <v>289.25</v>
      </c>
      <c r="N61" s="94">
        <f t="shared" si="12"/>
        <v>0</v>
      </c>
      <c r="O61" s="94">
        <f t="shared" si="13"/>
        <v>0</v>
      </c>
      <c r="P61" s="94">
        <f t="shared" si="14"/>
        <v>0</v>
      </c>
      <c r="Q61" s="95">
        <f t="shared" si="24"/>
        <v>289.25</v>
      </c>
      <c r="R61" s="96">
        <f t="shared" si="18"/>
        <v>0</v>
      </c>
      <c r="S61" s="96">
        <f t="shared" si="19"/>
        <v>5</v>
      </c>
      <c r="T61" s="96">
        <f t="shared" si="20"/>
        <v>0</v>
      </c>
      <c r="U61" s="96">
        <f t="shared" si="21"/>
        <v>0</v>
      </c>
      <c r="V61" s="96">
        <f t="shared" si="22"/>
        <v>0</v>
      </c>
      <c r="W61" s="97">
        <f t="shared" si="25"/>
        <v>5</v>
      </c>
    </row>
    <row r="62" spans="1:23" ht="9.4" customHeight="1" x14ac:dyDescent="0.2">
      <c r="A62" s="103" t="s">
        <v>71</v>
      </c>
      <c r="B62" s="104">
        <v>13.5</v>
      </c>
      <c r="C62" s="87">
        <v>7.56</v>
      </c>
      <c r="D62" s="89">
        <v>0.15</v>
      </c>
      <c r="E62" s="89">
        <v>0</v>
      </c>
      <c r="F62" s="105">
        <v>10</v>
      </c>
      <c r="G62" s="105">
        <v>30</v>
      </c>
      <c r="H62" s="106"/>
      <c r="I62" s="105"/>
      <c r="J62" s="107">
        <v>10</v>
      </c>
      <c r="K62" s="108">
        <f t="shared" si="23"/>
        <v>50</v>
      </c>
      <c r="L62" s="94">
        <f t="shared" si="10"/>
        <v>75.599999999999994</v>
      </c>
      <c r="M62" s="94">
        <f t="shared" si="11"/>
        <v>226.79999999999998</v>
      </c>
      <c r="N62" s="94">
        <f t="shared" si="12"/>
        <v>0</v>
      </c>
      <c r="O62" s="94">
        <f t="shared" si="13"/>
        <v>0</v>
      </c>
      <c r="P62" s="94">
        <f t="shared" si="14"/>
        <v>75.599999999999994</v>
      </c>
      <c r="Q62" s="109">
        <f t="shared" si="24"/>
        <v>378</v>
      </c>
      <c r="R62" s="96">
        <f t="shared" si="18"/>
        <v>10</v>
      </c>
      <c r="S62" s="96">
        <f t="shared" si="19"/>
        <v>30</v>
      </c>
      <c r="T62" s="96">
        <f t="shared" si="20"/>
        <v>0</v>
      </c>
      <c r="U62" s="96">
        <f t="shared" si="21"/>
        <v>0</v>
      </c>
      <c r="V62" s="96">
        <f t="shared" si="22"/>
        <v>10</v>
      </c>
      <c r="W62" s="110">
        <f t="shared" si="25"/>
        <v>50</v>
      </c>
    </row>
    <row r="63" spans="1:23" ht="9.4" customHeight="1" x14ac:dyDescent="0.2">
      <c r="A63" s="86" t="s">
        <v>72</v>
      </c>
      <c r="B63" s="87">
        <v>28.7</v>
      </c>
      <c r="C63" s="87">
        <v>16.130000000000003</v>
      </c>
      <c r="D63" s="88">
        <v>0.15</v>
      </c>
      <c r="E63" s="89">
        <v>0</v>
      </c>
      <c r="F63" s="90"/>
      <c r="G63" s="90"/>
      <c r="H63" s="91"/>
      <c r="I63" s="90">
        <v>10</v>
      </c>
      <c r="J63" s="92"/>
      <c r="K63" s="93">
        <f t="shared" si="23"/>
        <v>10</v>
      </c>
      <c r="L63" s="94">
        <f t="shared" si="10"/>
        <v>0</v>
      </c>
      <c r="M63" s="94">
        <f t="shared" si="11"/>
        <v>0</v>
      </c>
      <c r="N63" s="94">
        <f t="shared" si="12"/>
        <v>0</v>
      </c>
      <c r="O63" s="94">
        <f t="shared" si="13"/>
        <v>161.30000000000001</v>
      </c>
      <c r="P63" s="94">
        <f t="shared" si="14"/>
        <v>0</v>
      </c>
      <c r="Q63" s="95">
        <f t="shared" si="24"/>
        <v>161.30000000000001</v>
      </c>
      <c r="R63" s="96">
        <f t="shared" si="18"/>
        <v>0</v>
      </c>
      <c r="S63" s="96">
        <f t="shared" si="19"/>
        <v>0</v>
      </c>
      <c r="T63" s="96">
        <f t="shared" si="20"/>
        <v>0</v>
      </c>
      <c r="U63" s="96">
        <f t="shared" si="21"/>
        <v>10</v>
      </c>
      <c r="V63" s="96">
        <f t="shared" si="22"/>
        <v>0</v>
      </c>
      <c r="W63" s="97">
        <f t="shared" si="25"/>
        <v>10</v>
      </c>
    </row>
    <row r="64" spans="1:23" ht="9.4" customHeight="1" x14ac:dyDescent="0.2">
      <c r="A64" s="86" t="s">
        <v>73</v>
      </c>
      <c r="B64" s="87">
        <v>16.600000000000001</v>
      </c>
      <c r="C64" s="87">
        <v>9.32</v>
      </c>
      <c r="D64" s="88">
        <v>0.15</v>
      </c>
      <c r="E64" s="89">
        <v>0</v>
      </c>
      <c r="F64" s="90"/>
      <c r="G64" s="90"/>
      <c r="H64" s="91">
        <v>5</v>
      </c>
      <c r="I64" s="90"/>
      <c r="J64" s="92"/>
      <c r="K64" s="93">
        <f t="shared" si="23"/>
        <v>5</v>
      </c>
      <c r="L64" s="94">
        <f t="shared" si="10"/>
        <v>0</v>
      </c>
      <c r="M64" s="94">
        <f t="shared" si="11"/>
        <v>0</v>
      </c>
      <c r="N64" s="94">
        <f t="shared" si="12"/>
        <v>46.6</v>
      </c>
      <c r="O64" s="94">
        <f t="shared" si="13"/>
        <v>0</v>
      </c>
      <c r="P64" s="94">
        <f t="shared" si="14"/>
        <v>0</v>
      </c>
      <c r="Q64" s="95">
        <f t="shared" si="24"/>
        <v>46.6</v>
      </c>
      <c r="R64" s="96">
        <f t="shared" si="18"/>
        <v>0</v>
      </c>
      <c r="S64" s="96">
        <f t="shared" si="19"/>
        <v>0</v>
      </c>
      <c r="T64" s="96">
        <f t="shared" si="20"/>
        <v>5</v>
      </c>
      <c r="U64" s="96">
        <f t="shared" si="21"/>
        <v>0</v>
      </c>
      <c r="V64" s="96">
        <f t="shared" si="22"/>
        <v>0</v>
      </c>
      <c r="W64" s="97">
        <f t="shared" si="25"/>
        <v>5</v>
      </c>
    </row>
    <row r="65" spans="1:23" ht="9.4" customHeight="1" x14ac:dyDescent="0.2">
      <c r="A65" s="86" t="s">
        <v>75</v>
      </c>
      <c r="B65" s="87">
        <v>17.600000000000001</v>
      </c>
      <c r="C65" s="87">
        <v>9.3099999999999987</v>
      </c>
      <c r="D65" s="88">
        <v>0.2</v>
      </c>
      <c r="E65" s="89">
        <v>0</v>
      </c>
      <c r="F65" s="90">
        <v>10</v>
      </c>
      <c r="G65" s="90"/>
      <c r="H65" s="91"/>
      <c r="I65" s="90">
        <v>10</v>
      </c>
      <c r="J65" s="92"/>
      <c r="K65" s="93">
        <f t="shared" si="23"/>
        <v>20</v>
      </c>
      <c r="L65" s="94">
        <f t="shared" si="10"/>
        <v>93.1</v>
      </c>
      <c r="M65" s="94">
        <f t="shared" si="11"/>
        <v>0</v>
      </c>
      <c r="N65" s="94">
        <f t="shared" si="12"/>
        <v>0</v>
      </c>
      <c r="O65" s="94">
        <f t="shared" si="13"/>
        <v>93.1</v>
      </c>
      <c r="P65" s="94">
        <f t="shared" si="14"/>
        <v>0</v>
      </c>
      <c r="Q65" s="95">
        <f t="shared" si="24"/>
        <v>186.2</v>
      </c>
      <c r="R65" s="96">
        <f t="shared" si="18"/>
        <v>10</v>
      </c>
      <c r="S65" s="96">
        <f t="shared" si="19"/>
        <v>0</v>
      </c>
      <c r="T65" s="96">
        <f t="shared" si="20"/>
        <v>0</v>
      </c>
      <c r="U65" s="96">
        <f t="shared" si="21"/>
        <v>10</v>
      </c>
      <c r="V65" s="96">
        <f t="shared" si="22"/>
        <v>0</v>
      </c>
      <c r="W65" s="97">
        <f t="shared" si="25"/>
        <v>20</v>
      </c>
    </row>
    <row r="66" spans="1:23" ht="9.4" customHeight="1" x14ac:dyDescent="0.2">
      <c r="A66" s="86" t="s">
        <v>79</v>
      </c>
      <c r="B66" s="87">
        <v>28.1</v>
      </c>
      <c r="C66" s="87">
        <v>14.85</v>
      </c>
      <c r="D66" s="88">
        <v>0.2</v>
      </c>
      <c r="E66" s="89">
        <v>0</v>
      </c>
      <c r="F66" s="90">
        <v>20</v>
      </c>
      <c r="G66" s="90">
        <v>30</v>
      </c>
      <c r="H66" s="91">
        <v>5</v>
      </c>
      <c r="I66" s="90">
        <v>40</v>
      </c>
      <c r="J66" s="92">
        <v>10</v>
      </c>
      <c r="K66" s="93">
        <f t="shared" si="23"/>
        <v>105</v>
      </c>
      <c r="L66" s="94">
        <f t="shared" si="10"/>
        <v>297</v>
      </c>
      <c r="M66" s="94">
        <f t="shared" si="11"/>
        <v>445.5</v>
      </c>
      <c r="N66" s="94">
        <f t="shared" si="12"/>
        <v>74.25</v>
      </c>
      <c r="O66" s="94">
        <f t="shared" si="13"/>
        <v>594</v>
      </c>
      <c r="P66" s="94">
        <f t="shared" si="14"/>
        <v>148.5</v>
      </c>
      <c r="Q66" s="95">
        <f t="shared" si="24"/>
        <v>1559.25</v>
      </c>
      <c r="R66" s="96">
        <f t="shared" si="18"/>
        <v>20</v>
      </c>
      <c r="S66" s="96">
        <f t="shared" si="19"/>
        <v>30</v>
      </c>
      <c r="T66" s="96">
        <f t="shared" si="20"/>
        <v>5</v>
      </c>
      <c r="U66" s="96">
        <f t="shared" si="21"/>
        <v>40</v>
      </c>
      <c r="V66" s="96">
        <f t="shared" si="22"/>
        <v>10</v>
      </c>
      <c r="W66" s="97">
        <f t="shared" si="25"/>
        <v>105</v>
      </c>
    </row>
    <row r="67" spans="1:23" ht="9.4" customHeight="1" x14ac:dyDescent="0.2">
      <c r="A67" s="86" t="s">
        <v>76</v>
      </c>
      <c r="B67" s="87">
        <v>34.700000000000003</v>
      </c>
      <c r="C67" s="87">
        <v>19.490000000000002</v>
      </c>
      <c r="D67" s="88">
        <v>0.15</v>
      </c>
      <c r="E67" s="89">
        <v>0</v>
      </c>
      <c r="F67" s="90"/>
      <c r="G67" s="90"/>
      <c r="H67" s="91"/>
      <c r="I67" s="90">
        <v>10</v>
      </c>
      <c r="J67" s="92"/>
      <c r="K67" s="93">
        <f t="shared" si="23"/>
        <v>10</v>
      </c>
      <c r="L67" s="94">
        <f t="shared" si="10"/>
        <v>0</v>
      </c>
      <c r="M67" s="94">
        <f t="shared" si="11"/>
        <v>0</v>
      </c>
      <c r="N67" s="94">
        <f t="shared" si="12"/>
        <v>0</v>
      </c>
      <c r="O67" s="94">
        <f t="shared" si="13"/>
        <v>194.90000000000003</v>
      </c>
      <c r="P67" s="94">
        <f t="shared" si="14"/>
        <v>0</v>
      </c>
      <c r="Q67" s="95">
        <f t="shared" si="24"/>
        <v>194.90000000000003</v>
      </c>
      <c r="R67" s="96">
        <f t="shared" si="18"/>
        <v>0</v>
      </c>
      <c r="S67" s="96">
        <f t="shared" si="19"/>
        <v>0</v>
      </c>
      <c r="T67" s="96">
        <f t="shared" si="20"/>
        <v>0</v>
      </c>
      <c r="U67" s="96">
        <f t="shared" si="21"/>
        <v>10</v>
      </c>
      <c r="V67" s="96">
        <f t="shared" si="22"/>
        <v>0</v>
      </c>
      <c r="W67" s="97">
        <f t="shared" si="25"/>
        <v>10</v>
      </c>
    </row>
    <row r="68" spans="1:23" ht="9.4" customHeight="1" x14ac:dyDescent="0.2">
      <c r="A68" s="86" t="s">
        <v>77</v>
      </c>
      <c r="B68" s="87">
        <v>66.3</v>
      </c>
      <c r="C68" s="87">
        <v>37.230000000000004</v>
      </c>
      <c r="D68" s="88">
        <v>0.15</v>
      </c>
      <c r="E68" s="89">
        <v>0</v>
      </c>
      <c r="F68" s="90"/>
      <c r="G68" s="90">
        <v>10</v>
      </c>
      <c r="H68" s="91"/>
      <c r="I68" s="90">
        <v>10</v>
      </c>
      <c r="J68" s="92"/>
      <c r="K68" s="93">
        <f t="shared" si="23"/>
        <v>20</v>
      </c>
      <c r="L68" s="94">
        <f t="shared" si="10"/>
        <v>0</v>
      </c>
      <c r="M68" s="94">
        <f t="shared" si="11"/>
        <v>372.30000000000007</v>
      </c>
      <c r="N68" s="94">
        <f t="shared" si="12"/>
        <v>0</v>
      </c>
      <c r="O68" s="94">
        <f t="shared" si="13"/>
        <v>372.30000000000007</v>
      </c>
      <c r="P68" s="94">
        <f t="shared" si="14"/>
        <v>0</v>
      </c>
      <c r="Q68" s="95">
        <f t="shared" si="24"/>
        <v>744.60000000000014</v>
      </c>
      <c r="R68" s="96">
        <f t="shared" si="18"/>
        <v>0</v>
      </c>
      <c r="S68" s="96">
        <f t="shared" si="19"/>
        <v>10</v>
      </c>
      <c r="T68" s="96">
        <f t="shared" si="20"/>
        <v>0</v>
      </c>
      <c r="U68" s="96">
        <f t="shared" si="21"/>
        <v>10</v>
      </c>
      <c r="V68" s="96">
        <f t="shared" si="22"/>
        <v>0</v>
      </c>
      <c r="W68" s="97">
        <f t="shared" si="25"/>
        <v>20</v>
      </c>
    </row>
    <row r="69" spans="1:23" ht="9.4" customHeight="1" x14ac:dyDescent="0.2">
      <c r="A69" s="86" t="s">
        <v>118</v>
      </c>
      <c r="B69" s="87">
        <v>20</v>
      </c>
      <c r="C69" s="87">
        <v>10.57</v>
      </c>
      <c r="D69" s="88">
        <v>0.2</v>
      </c>
      <c r="E69" s="89">
        <v>0</v>
      </c>
      <c r="F69" s="90">
        <v>15</v>
      </c>
      <c r="G69" s="90">
        <v>10</v>
      </c>
      <c r="H69" s="91">
        <v>10</v>
      </c>
      <c r="I69" s="90">
        <v>40</v>
      </c>
      <c r="J69" s="92"/>
      <c r="K69" s="93">
        <f t="shared" si="23"/>
        <v>75</v>
      </c>
      <c r="L69" s="94">
        <f t="shared" si="10"/>
        <v>158.55000000000001</v>
      </c>
      <c r="M69" s="94">
        <f t="shared" si="11"/>
        <v>105.7</v>
      </c>
      <c r="N69" s="94">
        <f t="shared" si="12"/>
        <v>105.7</v>
      </c>
      <c r="O69" s="94">
        <f t="shared" si="13"/>
        <v>422.8</v>
      </c>
      <c r="P69" s="94">
        <f t="shared" si="14"/>
        <v>0</v>
      </c>
      <c r="Q69" s="95">
        <f t="shared" si="24"/>
        <v>792.75</v>
      </c>
      <c r="R69" s="96">
        <f t="shared" si="18"/>
        <v>15</v>
      </c>
      <c r="S69" s="96">
        <f t="shared" si="19"/>
        <v>10</v>
      </c>
      <c r="T69" s="96">
        <f t="shared" si="20"/>
        <v>10</v>
      </c>
      <c r="U69" s="96">
        <f t="shared" si="21"/>
        <v>40</v>
      </c>
      <c r="V69" s="96">
        <f t="shared" si="22"/>
        <v>0</v>
      </c>
      <c r="W69" s="97">
        <f t="shared" si="25"/>
        <v>75</v>
      </c>
    </row>
  </sheetData>
  <protectedRanges>
    <protectedRange sqref="F6:F69" name="SA_1"/>
    <protectedRange password="C6C6" sqref="J6:J69" name="ID_1"/>
    <protectedRange password="EC0E" sqref="H6:H69" name="CH_1_2"/>
    <protectedRange password="8FC7" sqref="G6:G69" name="LP_1_1_1"/>
    <protectedRange password="8D19" sqref="I6:I69" name="LO_1_1"/>
  </protectedRanges>
  <mergeCells count="12">
    <mergeCell ref="B1:E2"/>
    <mergeCell ref="F1:K1"/>
    <mergeCell ref="R1:T1"/>
    <mergeCell ref="U1:W1"/>
    <mergeCell ref="F2:K2"/>
    <mergeCell ref="L2:Q2"/>
    <mergeCell ref="R2:W2"/>
    <mergeCell ref="B3:D3"/>
    <mergeCell ref="F3:J3"/>
    <mergeCell ref="L3:P3"/>
    <mergeCell ref="R3:V3"/>
    <mergeCell ref="D4:E4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showZeros="0" workbookViewId="0">
      <selection activeCell="A5" sqref="A5"/>
    </sheetView>
  </sheetViews>
  <sheetFormatPr baseColWidth="10" defaultRowHeight="15" x14ac:dyDescent="0.25"/>
  <cols>
    <col min="1" max="1" width="22" bestFit="1" customWidth="1"/>
    <col min="2" max="2" width="6.42578125" bestFit="1" customWidth="1"/>
    <col min="3" max="3" width="5.28515625" bestFit="1" customWidth="1"/>
    <col min="4" max="4" width="5.85546875" bestFit="1" customWidth="1"/>
    <col min="5" max="5" width="4" bestFit="1" customWidth="1"/>
    <col min="6" max="6" width="3" bestFit="1" customWidth="1"/>
    <col min="7" max="8" width="4" bestFit="1" customWidth="1"/>
    <col min="9" max="9" width="3" bestFit="1" customWidth="1"/>
    <col min="10" max="10" width="8.7109375" bestFit="1" customWidth="1"/>
    <col min="11" max="14" width="7.42578125" bestFit="1" customWidth="1"/>
    <col min="15" max="15" width="6.42578125" bestFit="1" customWidth="1"/>
    <col min="16" max="16" width="8.7109375" bestFit="1" customWidth="1"/>
    <col min="17" max="17" width="4" bestFit="1" customWidth="1"/>
    <col min="18" max="18" width="3" bestFit="1" customWidth="1"/>
    <col min="19" max="20" width="4" bestFit="1" customWidth="1"/>
    <col min="21" max="21" width="3" bestFit="1" customWidth="1"/>
    <col min="22" max="22" width="8.7109375" bestFit="1" customWidth="1"/>
  </cols>
  <sheetData>
    <row r="1" spans="1:25" s="20" customFormat="1" ht="12.75" x14ac:dyDescent="0.2">
      <c r="A1" s="1" t="s">
        <v>119</v>
      </c>
      <c r="B1" s="159" t="s">
        <v>21</v>
      </c>
      <c r="C1" s="160"/>
      <c r="D1" s="161"/>
      <c r="E1" s="157" t="s">
        <v>20</v>
      </c>
      <c r="F1" s="165"/>
      <c r="G1" s="165"/>
      <c r="H1" s="165"/>
      <c r="I1" s="165"/>
      <c r="J1" s="158"/>
      <c r="K1" s="7">
        <f t="shared" ref="K1:P1" si="0">K4*(1-$D$3)</f>
        <v>2717.8516218699997</v>
      </c>
      <c r="L1" s="7">
        <f t="shared" si="0"/>
        <v>1865.6014117999996</v>
      </c>
      <c r="M1" s="7">
        <f t="shared" si="0"/>
        <v>1780.6253491599996</v>
      </c>
      <c r="N1" s="7">
        <f t="shared" si="0"/>
        <v>2752.2363658999998</v>
      </c>
      <c r="O1" s="7">
        <f t="shared" si="0"/>
        <v>662.59184837999987</v>
      </c>
      <c r="P1" s="8">
        <f t="shared" si="0"/>
        <v>9778.9065971100008</v>
      </c>
      <c r="Q1" s="166" t="s">
        <v>15</v>
      </c>
      <c r="R1" s="166"/>
      <c r="S1" s="166"/>
      <c r="T1" s="167" t="s">
        <v>10</v>
      </c>
      <c r="U1" s="168"/>
      <c r="V1" s="169"/>
    </row>
    <row r="2" spans="1:25" s="20" customFormat="1" ht="12.75" x14ac:dyDescent="0.2">
      <c r="A2" s="2"/>
      <c r="B2" s="162"/>
      <c r="C2" s="163"/>
      <c r="D2" s="164"/>
      <c r="E2" s="152" t="s">
        <v>0</v>
      </c>
      <c r="F2" s="152"/>
      <c r="G2" s="152"/>
      <c r="H2" s="152"/>
      <c r="I2" s="152"/>
      <c r="J2" s="153"/>
      <c r="K2" s="170" t="s">
        <v>133</v>
      </c>
      <c r="L2" s="170"/>
      <c r="M2" s="170"/>
      <c r="N2" s="170"/>
      <c r="O2" s="170"/>
      <c r="P2" s="170"/>
      <c r="Q2" s="170" t="s">
        <v>1</v>
      </c>
      <c r="R2" s="170"/>
      <c r="S2" s="170"/>
      <c r="T2" s="170"/>
      <c r="U2" s="170"/>
      <c r="V2" s="170"/>
    </row>
    <row r="3" spans="1:25" s="20" customFormat="1" ht="12.75" x14ac:dyDescent="0.2">
      <c r="A3" s="2"/>
      <c r="B3" s="151" t="s">
        <v>22</v>
      </c>
      <c r="C3" s="153"/>
      <c r="D3" s="18">
        <v>0.02</v>
      </c>
      <c r="E3" s="154" t="s">
        <v>2</v>
      </c>
      <c r="F3" s="155"/>
      <c r="G3" s="155"/>
      <c r="H3" s="155"/>
      <c r="I3" s="156"/>
      <c r="J3" s="42" t="s">
        <v>3</v>
      </c>
      <c r="K3" s="154" t="s">
        <v>2</v>
      </c>
      <c r="L3" s="155"/>
      <c r="M3" s="155"/>
      <c r="N3" s="155"/>
      <c r="O3" s="156"/>
      <c r="P3" s="42" t="s">
        <v>4</v>
      </c>
      <c r="Q3" s="154" t="s">
        <v>2</v>
      </c>
      <c r="R3" s="155"/>
      <c r="S3" s="155"/>
      <c r="T3" s="155"/>
      <c r="U3" s="156"/>
      <c r="V3" s="42" t="s">
        <v>3</v>
      </c>
    </row>
    <row r="4" spans="1:25" s="20" customFormat="1" ht="12.75" x14ac:dyDescent="0.2">
      <c r="A4" s="3"/>
      <c r="B4" s="4"/>
      <c r="C4" s="157" t="s">
        <v>5</v>
      </c>
      <c r="D4" s="158"/>
      <c r="E4" s="5">
        <f>SUM(E6:E250)</f>
        <v>150</v>
      </c>
      <c r="F4" s="5">
        <f>SUM(F6:F250)</f>
        <v>90</v>
      </c>
      <c r="G4" s="5">
        <f>SUM(G6:G250)</f>
        <v>105</v>
      </c>
      <c r="H4" s="5">
        <f>SUM(H6:H250)</f>
        <v>125</v>
      </c>
      <c r="I4" s="5">
        <f>SUM(I6:I250)</f>
        <v>40</v>
      </c>
      <c r="J4" s="6">
        <f>SUM(E4:I4)</f>
        <v>510</v>
      </c>
      <c r="K4" s="7">
        <f>SUM(K6:K250)</f>
        <v>2773.3179814999999</v>
      </c>
      <c r="L4" s="7">
        <f>SUM(L6:L250)</f>
        <v>1903.6749099999997</v>
      </c>
      <c r="M4" s="7">
        <f>SUM(M6:M250)</f>
        <v>1816.9646419999997</v>
      </c>
      <c r="N4" s="7">
        <f>SUM(N6:N250)</f>
        <v>2808.4044549999999</v>
      </c>
      <c r="O4" s="7">
        <f>SUM(O6:O250)</f>
        <v>676.11413099999993</v>
      </c>
      <c r="P4" s="8">
        <f>SUM(K4:O4)</f>
        <v>9978.476119500001</v>
      </c>
      <c r="Q4" s="34">
        <f>SUM(Q6:Q250)</f>
        <v>150</v>
      </c>
      <c r="R4" s="34">
        <f>SUM(R6:R250)</f>
        <v>90</v>
      </c>
      <c r="S4" s="34">
        <f>SUM(S6:S250)</f>
        <v>105</v>
      </c>
      <c r="T4" s="34">
        <f>SUM(T6:T250)</f>
        <v>125</v>
      </c>
      <c r="U4" s="34">
        <f>SUM(U6:U250)</f>
        <v>40</v>
      </c>
      <c r="V4" s="35">
        <f>SUM(Q4:U4)</f>
        <v>510</v>
      </c>
    </row>
    <row r="5" spans="1:25" s="20" customFormat="1" ht="12.75" x14ac:dyDescent="0.2">
      <c r="A5" s="9" t="s">
        <v>6</v>
      </c>
      <c r="B5" s="43" t="s">
        <v>7</v>
      </c>
      <c r="C5" s="10" t="s">
        <v>8</v>
      </c>
      <c r="D5" s="10" t="s">
        <v>9</v>
      </c>
      <c r="E5" s="36" t="s">
        <v>120</v>
      </c>
      <c r="F5" s="36" t="s">
        <v>121</v>
      </c>
      <c r="G5" s="36" t="s">
        <v>122</v>
      </c>
      <c r="H5" s="36" t="s">
        <v>123</v>
      </c>
      <c r="I5" s="36" t="s">
        <v>124</v>
      </c>
      <c r="J5" s="42" t="s">
        <v>13</v>
      </c>
      <c r="K5" s="36" t="s">
        <v>120</v>
      </c>
      <c r="L5" s="36" t="s">
        <v>121</v>
      </c>
      <c r="M5" s="36" t="s">
        <v>122</v>
      </c>
      <c r="N5" s="36" t="s">
        <v>123</v>
      </c>
      <c r="O5" s="36" t="s">
        <v>124</v>
      </c>
      <c r="P5" s="42" t="s">
        <v>13</v>
      </c>
      <c r="Q5" s="36" t="s">
        <v>120</v>
      </c>
      <c r="R5" s="36" t="s">
        <v>121</v>
      </c>
      <c r="S5" s="36" t="s">
        <v>122</v>
      </c>
      <c r="T5" s="36" t="s">
        <v>123</v>
      </c>
      <c r="U5" s="36" t="s">
        <v>124</v>
      </c>
      <c r="V5" s="42" t="s">
        <v>13</v>
      </c>
    </row>
    <row r="6" spans="1:25" s="20" customFormat="1" ht="12.75" x14ac:dyDescent="0.2">
      <c r="A6" s="45" t="s">
        <v>32</v>
      </c>
      <c r="B6" s="46">
        <v>14</v>
      </c>
      <c r="C6" s="47">
        <v>0.3</v>
      </c>
      <c r="D6" s="47">
        <v>0</v>
      </c>
      <c r="E6" s="48">
        <v>30</v>
      </c>
      <c r="F6" s="48"/>
      <c r="G6" s="49">
        <v>10</v>
      </c>
      <c r="H6" s="48">
        <v>10</v>
      </c>
      <c r="I6" s="50"/>
      <c r="J6" s="51">
        <f t="shared" ref="J6:J15" si="1">SUM(E6:I6)</f>
        <v>50</v>
      </c>
      <c r="K6" s="52">
        <f t="shared" ref="K6:K15" si="2">(E6*$B6*0.6607)*(1-$C6)</f>
        <v>194.24579999999997</v>
      </c>
      <c r="L6" s="52">
        <f t="shared" ref="L6:L15" si="3">(F6*$B6*0.6607)*(1-$C6)</f>
        <v>0</v>
      </c>
      <c r="M6" s="52">
        <f t="shared" ref="M6:M15" si="4">(G6*$B6*0.6607)*(1-$C6)</f>
        <v>64.748599999999996</v>
      </c>
      <c r="N6" s="52">
        <f t="shared" ref="N6:N15" si="5">(H6*$B6*0.6607)*(1-$C6)</f>
        <v>64.748599999999996</v>
      </c>
      <c r="O6" s="52">
        <f t="shared" ref="O6:O15" si="6">(I6*$B6*0.6607)*(1-$C6)</f>
        <v>0</v>
      </c>
      <c r="P6" s="53">
        <f t="shared" ref="P6:P15" si="7">SUM(K6:O6)</f>
        <v>323.74299999999999</v>
      </c>
      <c r="Q6" s="54">
        <f t="shared" ref="Q6:Q15" si="8">E6*(1+$D6)</f>
        <v>30</v>
      </c>
      <c r="R6" s="54">
        <f t="shared" ref="R6:R15" si="9">F6*(1+$D6)</f>
        <v>0</v>
      </c>
      <c r="S6" s="54">
        <f t="shared" ref="S6:S15" si="10">G6*(1+$D6)</f>
        <v>10</v>
      </c>
      <c r="T6" s="54">
        <f t="shared" ref="T6:T15" si="11">H6*(1+$D6)</f>
        <v>10</v>
      </c>
      <c r="U6" s="54">
        <f t="shared" ref="U6:U15" si="12">I6*(1+$D6)</f>
        <v>0</v>
      </c>
      <c r="V6" s="55">
        <f t="shared" ref="V6:V15" si="13">SUM(Q6:U6)</f>
        <v>50</v>
      </c>
    </row>
    <row r="7" spans="1:25" s="38" customFormat="1" ht="11.25" customHeight="1" x14ac:dyDescent="0.2">
      <c r="A7" s="45" t="s">
        <v>34</v>
      </c>
      <c r="B7" s="46">
        <v>16</v>
      </c>
      <c r="C7" s="47">
        <v>0.3</v>
      </c>
      <c r="D7" s="47">
        <v>0</v>
      </c>
      <c r="E7" s="48">
        <v>5</v>
      </c>
      <c r="F7" s="48"/>
      <c r="G7" s="56">
        <v>5</v>
      </c>
      <c r="H7" s="48"/>
      <c r="I7" s="50"/>
      <c r="J7" s="51">
        <f t="shared" si="1"/>
        <v>10</v>
      </c>
      <c r="K7" s="52">
        <f t="shared" si="2"/>
        <v>36.999199999999995</v>
      </c>
      <c r="L7" s="52">
        <f t="shared" si="3"/>
        <v>0</v>
      </c>
      <c r="M7" s="52">
        <f t="shared" si="4"/>
        <v>36.999199999999995</v>
      </c>
      <c r="N7" s="52">
        <f t="shared" si="5"/>
        <v>0</v>
      </c>
      <c r="O7" s="52">
        <f t="shared" si="6"/>
        <v>0</v>
      </c>
      <c r="P7" s="53">
        <f t="shared" si="7"/>
        <v>73.99839999999999</v>
      </c>
      <c r="Q7" s="54">
        <f t="shared" si="8"/>
        <v>5</v>
      </c>
      <c r="R7" s="54">
        <f t="shared" si="9"/>
        <v>0</v>
      </c>
      <c r="S7" s="54">
        <f t="shared" si="10"/>
        <v>5</v>
      </c>
      <c r="T7" s="54">
        <f t="shared" si="11"/>
        <v>0</v>
      </c>
      <c r="U7" s="54">
        <f t="shared" si="12"/>
        <v>0</v>
      </c>
      <c r="V7" s="55">
        <f t="shared" si="13"/>
        <v>10</v>
      </c>
      <c r="W7" s="20"/>
      <c r="X7" s="20"/>
      <c r="Y7" s="20"/>
    </row>
    <row r="8" spans="1:25" s="38" customFormat="1" ht="11.25" customHeight="1" x14ac:dyDescent="0.2">
      <c r="A8" s="45" t="s">
        <v>31</v>
      </c>
      <c r="B8" s="46">
        <v>61.2</v>
      </c>
      <c r="C8" s="47">
        <v>0.15</v>
      </c>
      <c r="D8" s="47">
        <v>0</v>
      </c>
      <c r="E8" s="48">
        <v>10</v>
      </c>
      <c r="F8" s="48"/>
      <c r="G8" s="56">
        <v>5</v>
      </c>
      <c r="H8" s="48">
        <v>20</v>
      </c>
      <c r="I8" s="50"/>
      <c r="J8" s="51">
        <f t="shared" si="1"/>
        <v>35</v>
      </c>
      <c r="K8" s="52">
        <f t="shared" si="2"/>
        <v>343.69613999999996</v>
      </c>
      <c r="L8" s="52">
        <f t="shared" si="3"/>
        <v>0</v>
      </c>
      <c r="M8" s="52">
        <f t="shared" si="4"/>
        <v>171.84806999999998</v>
      </c>
      <c r="N8" s="52">
        <f t="shared" si="5"/>
        <v>687.39227999999991</v>
      </c>
      <c r="O8" s="52">
        <f t="shared" si="6"/>
        <v>0</v>
      </c>
      <c r="P8" s="53">
        <f t="shared" si="7"/>
        <v>1202.9364899999998</v>
      </c>
      <c r="Q8" s="54">
        <f t="shared" si="8"/>
        <v>10</v>
      </c>
      <c r="R8" s="54">
        <f t="shared" si="9"/>
        <v>0</v>
      </c>
      <c r="S8" s="54">
        <f t="shared" si="10"/>
        <v>5</v>
      </c>
      <c r="T8" s="54">
        <f t="shared" si="11"/>
        <v>20</v>
      </c>
      <c r="U8" s="54">
        <f t="shared" si="12"/>
        <v>0</v>
      </c>
      <c r="V8" s="55">
        <f t="shared" si="13"/>
        <v>35</v>
      </c>
      <c r="W8" s="20"/>
      <c r="X8" s="20"/>
      <c r="Y8" s="20"/>
    </row>
    <row r="9" spans="1:25" s="20" customFormat="1" ht="12.75" x14ac:dyDescent="0.2">
      <c r="A9" s="45" t="s">
        <v>104</v>
      </c>
      <c r="B9" s="46">
        <v>26.5</v>
      </c>
      <c r="C9" s="47">
        <v>0.05</v>
      </c>
      <c r="D9" s="47">
        <v>0</v>
      </c>
      <c r="E9" s="48"/>
      <c r="F9" s="48">
        <v>10</v>
      </c>
      <c r="G9" s="49"/>
      <c r="H9" s="48">
        <v>5</v>
      </c>
      <c r="I9" s="50"/>
      <c r="J9" s="51">
        <f t="shared" si="1"/>
        <v>15</v>
      </c>
      <c r="K9" s="52">
        <f t="shared" si="2"/>
        <v>0</v>
      </c>
      <c r="L9" s="52">
        <f t="shared" si="3"/>
        <v>166.33122499999999</v>
      </c>
      <c r="M9" s="52">
        <f t="shared" si="4"/>
        <v>0</v>
      </c>
      <c r="N9" s="52">
        <f t="shared" si="5"/>
        <v>83.165612499999995</v>
      </c>
      <c r="O9" s="52">
        <f t="shared" si="6"/>
        <v>0</v>
      </c>
      <c r="P9" s="53">
        <f t="shared" si="7"/>
        <v>249.49683749999997</v>
      </c>
      <c r="Q9" s="54">
        <f t="shared" si="8"/>
        <v>0</v>
      </c>
      <c r="R9" s="54">
        <f t="shared" si="9"/>
        <v>10</v>
      </c>
      <c r="S9" s="54">
        <f t="shared" si="10"/>
        <v>0</v>
      </c>
      <c r="T9" s="54">
        <f t="shared" si="11"/>
        <v>5</v>
      </c>
      <c r="U9" s="54">
        <f t="shared" si="12"/>
        <v>0</v>
      </c>
      <c r="V9" s="55">
        <f t="shared" si="13"/>
        <v>15</v>
      </c>
    </row>
    <row r="10" spans="1:25" s="20" customFormat="1" ht="12.75" x14ac:dyDescent="0.2">
      <c r="A10" s="45" t="s">
        <v>50</v>
      </c>
      <c r="B10" s="46">
        <v>99</v>
      </c>
      <c r="C10" s="47">
        <v>0.3</v>
      </c>
      <c r="D10" s="47">
        <v>0</v>
      </c>
      <c r="E10" s="48">
        <v>25</v>
      </c>
      <c r="F10" s="48">
        <v>30</v>
      </c>
      <c r="G10" s="49">
        <v>15</v>
      </c>
      <c r="H10" s="48">
        <v>20</v>
      </c>
      <c r="I10" s="50">
        <v>10</v>
      </c>
      <c r="J10" s="51">
        <f t="shared" si="1"/>
        <v>100</v>
      </c>
      <c r="K10" s="52">
        <f t="shared" si="2"/>
        <v>1144.6627499999997</v>
      </c>
      <c r="L10" s="52">
        <f t="shared" si="3"/>
        <v>1373.5952999999997</v>
      </c>
      <c r="M10" s="52">
        <f t="shared" si="4"/>
        <v>686.79764999999986</v>
      </c>
      <c r="N10" s="52">
        <f t="shared" si="5"/>
        <v>915.73019999999985</v>
      </c>
      <c r="O10" s="52">
        <f t="shared" si="6"/>
        <v>457.86509999999993</v>
      </c>
      <c r="P10" s="53">
        <f t="shared" si="7"/>
        <v>4578.6509999999989</v>
      </c>
      <c r="Q10" s="54">
        <f t="shared" si="8"/>
        <v>25</v>
      </c>
      <c r="R10" s="54">
        <f t="shared" si="9"/>
        <v>30</v>
      </c>
      <c r="S10" s="54">
        <f t="shared" si="10"/>
        <v>15</v>
      </c>
      <c r="T10" s="54">
        <f t="shared" si="11"/>
        <v>20</v>
      </c>
      <c r="U10" s="54">
        <f t="shared" si="12"/>
        <v>10</v>
      </c>
      <c r="V10" s="55">
        <f t="shared" si="13"/>
        <v>100</v>
      </c>
    </row>
    <row r="11" spans="1:25" s="38" customFormat="1" ht="12.75" x14ac:dyDescent="0.2">
      <c r="A11" s="45" t="s">
        <v>86</v>
      </c>
      <c r="B11" s="46">
        <v>14.3</v>
      </c>
      <c r="C11" s="47">
        <v>0.23</v>
      </c>
      <c r="D11" s="47">
        <v>0</v>
      </c>
      <c r="E11" s="45">
        <v>70</v>
      </c>
      <c r="F11" s="45">
        <v>50</v>
      </c>
      <c r="G11" s="57">
        <v>60</v>
      </c>
      <c r="H11" s="45">
        <v>50</v>
      </c>
      <c r="I11" s="58">
        <v>30</v>
      </c>
      <c r="J11" s="51">
        <f t="shared" si="1"/>
        <v>260</v>
      </c>
      <c r="K11" s="52">
        <f t="shared" si="2"/>
        <v>509.24773899999997</v>
      </c>
      <c r="L11" s="52">
        <f t="shared" si="3"/>
        <v>363.74838499999998</v>
      </c>
      <c r="M11" s="52">
        <f t="shared" si="4"/>
        <v>436.498062</v>
      </c>
      <c r="N11" s="52">
        <f t="shared" si="5"/>
        <v>363.74838499999998</v>
      </c>
      <c r="O11" s="52">
        <f t="shared" si="6"/>
        <v>218.249031</v>
      </c>
      <c r="P11" s="53">
        <f t="shared" si="7"/>
        <v>1891.4916019999998</v>
      </c>
      <c r="Q11" s="54">
        <f t="shared" si="8"/>
        <v>70</v>
      </c>
      <c r="R11" s="54">
        <f t="shared" si="9"/>
        <v>50</v>
      </c>
      <c r="S11" s="54">
        <f t="shared" si="10"/>
        <v>60</v>
      </c>
      <c r="T11" s="54">
        <f t="shared" si="11"/>
        <v>50</v>
      </c>
      <c r="U11" s="54">
        <f t="shared" si="12"/>
        <v>30</v>
      </c>
      <c r="V11" s="55">
        <f t="shared" si="13"/>
        <v>260</v>
      </c>
    </row>
    <row r="12" spans="1:25" s="20" customFormat="1" ht="12.75" x14ac:dyDescent="0.2">
      <c r="A12" s="45" t="s">
        <v>111</v>
      </c>
      <c r="B12" s="46">
        <v>79.599999999999994</v>
      </c>
      <c r="C12" s="47">
        <v>0.15</v>
      </c>
      <c r="D12" s="47">
        <v>0</v>
      </c>
      <c r="E12" s="48">
        <v>5</v>
      </c>
      <c r="F12" s="48"/>
      <c r="G12" s="49">
        <v>5</v>
      </c>
      <c r="H12" s="48">
        <v>5</v>
      </c>
      <c r="I12" s="50"/>
      <c r="J12" s="51">
        <f t="shared" si="1"/>
        <v>15</v>
      </c>
      <c r="K12" s="52">
        <f t="shared" si="2"/>
        <v>223.51480999999998</v>
      </c>
      <c r="L12" s="52">
        <f t="shared" si="3"/>
        <v>0</v>
      </c>
      <c r="M12" s="52">
        <f t="shared" si="4"/>
        <v>223.51480999999998</v>
      </c>
      <c r="N12" s="52">
        <f t="shared" si="5"/>
        <v>223.51480999999998</v>
      </c>
      <c r="O12" s="52">
        <f t="shared" si="6"/>
        <v>0</v>
      </c>
      <c r="P12" s="53">
        <f t="shared" si="7"/>
        <v>670.54442999999992</v>
      </c>
      <c r="Q12" s="54">
        <f t="shared" si="8"/>
        <v>5</v>
      </c>
      <c r="R12" s="54">
        <f t="shared" si="9"/>
        <v>0</v>
      </c>
      <c r="S12" s="54">
        <f t="shared" si="10"/>
        <v>5</v>
      </c>
      <c r="T12" s="54">
        <f t="shared" si="11"/>
        <v>5</v>
      </c>
      <c r="U12" s="54">
        <f t="shared" si="12"/>
        <v>0</v>
      </c>
      <c r="V12" s="55">
        <f t="shared" si="13"/>
        <v>15</v>
      </c>
    </row>
    <row r="13" spans="1:25" s="20" customFormat="1" ht="12.75" x14ac:dyDescent="0.2">
      <c r="A13" s="45" t="s">
        <v>130</v>
      </c>
      <c r="B13" s="46">
        <v>114.3</v>
      </c>
      <c r="C13" s="47">
        <v>0.15</v>
      </c>
      <c r="D13" s="47">
        <v>0</v>
      </c>
      <c r="E13" s="48">
        <v>5</v>
      </c>
      <c r="F13" s="48"/>
      <c r="G13" s="49"/>
      <c r="H13" s="48">
        <v>5</v>
      </c>
      <c r="I13" s="50"/>
      <c r="J13" s="51">
        <f t="shared" si="1"/>
        <v>10</v>
      </c>
      <c r="K13" s="52">
        <f t="shared" si="2"/>
        <v>320.95154249999996</v>
      </c>
      <c r="L13" s="52">
        <f t="shared" si="3"/>
        <v>0</v>
      </c>
      <c r="M13" s="52">
        <f t="shared" si="4"/>
        <v>0</v>
      </c>
      <c r="N13" s="52">
        <f t="shared" si="5"/>
        <v>320.95154249999996</v>
      </c>
      <c r="O13" s="52">
        <f t="shared" si="6"/>
        <v>0</v>
      </c>
      <c r="P13" s="53">
        <f t="shared" si="7"/>
        <v>641.90308499999992</v>
      </c>
      <c r="Q13" s="54">
        <f t="shared" si="8"/>
        <v>5</v>
      </c>
      <c r="R13" s="54">
        <f t="shared" si="9"/>
        <v>0</v>
      </c>
      <c r="S13" s="54">
        <f t="shared" si="10"/>
        <v>0</v>
      </c>
      <c r="T13" s="54">
        <f t="shared" si="11"/>
        <v>5</v>
      </c>
      <c r="U13" s="54">
        <f t="shared" si="12"/>
        <v>0</v>
      </c>
      <c r="V13" s="55">
        <f t="shared" si="13"/>
        <v>10</v>
      </c>
    </row>
    <row r="14" spans="1:25" s="20" customFormat="1" ht="12.75" x14ac:dyDescent="0.2">
      <c r="A14" s="45" t="s">
        <v>64</v>
      </c>
      <c r="B14" s="46">
        <v>30.1</v>
      </c>
      <c r="C14" s="47">
        <v>0.25</v>
      </c>
      <c r="D14" s="47">
        <v>0</v>
      </c>
      <c r="E14" s="48"/>
      <c r="F14" s="48"/>
      <c r="G14" s="49"/>
      <c r="H14" s="48">
        <v>10</v>
      </c>
      <c r="I14" s="50"/>
      <c r="J14" s="51">
        <f t="shared" si="1"/>
        <v>10</v>
      </c>
      <c r="K14" s="52">
        <f t="shared" si="2"/>
        <v>0</v>
      </c>
      <c r="L14" s="52">
        <f t="shared" si="3"/>
        <v>0</v>
      </c>
      <c r="M14" s="52">
        <f t="shared" si="4"/>
        <v>0</v>
      </c>
      <c r="N14" s="52">
        <f t="shared" si="5"/>
        <v>149.15302500000001</v>
      </c>
      <c r="O14" s="52">
        <f t="shared" si="6"/>
        <v>0</v>
      </c>
      <c r="P14" s="53">
        <f t="shared" si="7"/>
        <v>149.15302500000001</v>
      </c>
      <c r="Q14" s="54">
        <f t="shared" si="8"/>
        <v>0</v>
      </c>
      <c r="R14" s="54">
        <f t="shared" si="9"/>
        <v>0</v>
      </c>
      <c r="S14" s="54">
        <f t="shared" si="10"/>
        <v>0</v>
      </c>
      <c r="T14" s="54">
        <f t="shared" si="11"/>
        <v>10</v>
      </c>
      <c r="U14" s="54">
        <f t="shared" si="12"/>
        <v>0</v>
      </c>
      <c r="V14" s="55">
        <f t="shared" si="13"/>
        <v>10</v>
      </c>
    </row>
    <row r="15" spans="1:25" s="20" customFormat="1" ht="12.75" x14ac:dyDescent="0.2">
      <c r="A15" s="45" t="s">
        <v>68</v>
      </c>
      <c r="B15" s="46">
        <v>70</v>
      </c>
      <c r="C15" s="47">
        <v>0.15</v>
      </c>
      <c r="D15" s="47">
        <v>0</v>
      </c>
      <c r="E15" s="48"/>
      <c r="F15" s="48"/>
      <c r="G15" s="49">
        <v>5</v>
      </c>
      <c r="H15" s="48"/>
      <c r="I15" s="50"/>
      <c r="J15" s="51">
        <f t="shared" si="1"/>
        <v>5</v>
      </c>
      <c r="K15" s="52">
        <f t="shared" si="2"/>
        <v>0</v>
      </c>
      <c r="L15" s="52">
        <f t="shared" si="3"/>
        <v>0</v>
      </c>
      <c r="M15" s="52">
        <f t="shared" si="4"/>
        <v>196.55824999999999</v>
      </c>
      <c r="N15" s="52">
        <f t="shared" si="5"/>
        <v>0</v>
      </c>
      <c r="O15" s="52">
        <f t="shared" si="6"/>
        <v>0</v>
      </c>
      <c r="P15" s="53">
        <f t="shared" si="7"/>
        <v>196.55824999999999</v>
      </c>
      <c r="Q15" s="54">
        <f t="shared" si="8"/>
        <v>0</v>
      </c>
      <c r="R15" s="54">
        <f t="shared" si="9"/>
        <v>0</v>
      </c>
      <c r="S15" s="54">
        <f t="shared" si="10"/>
        <v>5</v>
      </c>
      <c r="T15" s="54">
        <f t="shared" si="11"/>
        <v>0</v>
      </c>
      <c r="U15" s="54">
        <f t="shared" si="12"/>
        <v>0</v>
      </c>
      <c r="V15" s="55">
        <f t="shared" si="13"/>
        <v>5</v>
      </c>
    </row>
  </sheetData>
  <protectedRanges>
    <protectedRange sqref="E6:E7" name="SA_1"/>
    <protectedRange password="C6C6" sqref="I6:I7" name="ID_1"/>
    <protectedRange password="EC0E" sqref="G6:G7" name="CH_1_2"/>
    <protectedRange password="8FC7" sqref="F6:F7" name="LP_1_1_1"/>
    <protectedRange password="8D19" sqref="H6:H7" name="LO_1_1"/>
    <protectedRange sqref="E8:E11" name="SA_1_1"/>
    <protectedRange password="C6C6" sqref="I8:I11" name="ID_1_1"/>
    <protectedRange password="EC0E" sqref="G8:G11" name="CH_1_2_1"/>
    <protectedRange password="8FC7" sqref="F8:F11" name="LP_1_1_1_1"/>
    <protectedRange password="8D19" sqref="H8:H11" name="LO_1_1_1"/>
    <protectedRange sqref="E12:E15" name="SA_1_2"/>
    <protectedRange password="C6C6" sqref="I12:I15" name="ID_1_2"/>
    <protectedRange password="EC0E" sqref="G12:G15" name="CH_1_2_2"/>
    <protectedRange password="8FC7" sqref="F12:F15" name="LP_1_1_1_2"/>
    <protectedRange password="8D19" sqref="H12:H15" name="LO_1_1_2"/>
  </protectedRanges>
  <mergeCells count="12">
    <mergeCell ref="B1:D2"/>
    <mergeCell ref="E1:J1"/>
    <mergeCell ref="Q1:S1"/>
    <mergeCell ref="T1:V1"/>
    <mergeCell ref="E2:J2"/>
    <mergeCell ref="K2:P2"/>
    <mergeCell ref="Q2:V2"/>
    <mergeCell ref="B3:C3"/>
    <mergeCell ref="E3:I3"/>
    <mergeCell ref="K3:O3"/>
    <mergeCell ref="Q3:U3"/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B49" sqref="B49"/>
    </sheetView>
  </sheetViews>
  <sheetFormatPr baseColWidth="10" defaultRowHeight="15" x14ac:dyDescent="0.25"/>
  <cols>
    <col min="1" max="1" width="34.140625" bestFit="1" customWidth="1"/>
    <col min="2" max="2" width="11.42578125" style="29"/>
    <col min="5" max="5" width="12.7109375" bestFit="1" customWidth="1"/>
  </cols>
  <sheetData>
    <row r="1" spans="1:5" x14ac:dyDescent="0.25">
      <c r="A1" s="16" t="s">
        <v>6</v>
      </c>
      <c r="B1" s="17" t="s">
        <v>7</v>
      </c>
      <c r="C1" s="16" t="s">
        <v>17</v>
      </c>
      <c r="D1" s="16" t="s">
        <v>135</v>
      </c>
      <c r="E1" s="16" t="s">
        <v>136</v>
      </c>
    </row>
    <row r="2" spans="1:5" ht="12.95" customHeight="1" x14ac:dyDescent="0.25">
      <c r="A2" s="86" t="s">
        <v>28</v>
      </c>
      <c r="B2" s="87">
        <v>35</v>
      </c>
      <c r="C2" s="90"/>
      <c r="D2" s="90">
        <v>20</v>
      </c>
      <c r="E2" s="119"/>
    </row>
    <row r="3" spans="1:5" ht="12.95" customHeight="1" x14ac:dyDescent="0.25">
      <c r="A3" s="86" t="s">
        <v>29</v>
      </c>
      <c r="B3" s="87">
        <v>60</v>
      </c>
      <c r="C3" s="90"/>
      <c r="D3" s="90">
        <v>15</v>
      </c>
      <c r="E3" s="119"/>
    </row>
    <row r="4" spans="1:5" ht="12.95" customHeight="1" x14ac:dyDescent="0.25">
      <c r="A4" s="86" t="s">
        <v>33</v>
      </c>
      <c r="B4" s="87">
        <v>14.5</v>
      </c>
      <c r="C4" s="90"/>
      <c r="D4" s="90">
        <v>40</v>
      </c>
      <c r="E4" s="119"/>
    </row>
    <row r="5" spans="1:5" ht="12.95" customHeight="1" x14ac:dyDescent="0.25">
      <c r="A5" s="86" t="s">
        <v>93</v>
      </c>
      <c r="B5" s="87">
        <v>22.5</v>
      </c>
      <c r="C5" s="99"/>
      <c r="D5" s="99">
        <v>60</v>
      </c>
      <c r="E5" s="119"/>
    </row>
    <row r="6" spans="1:5" ht="12.95" customHeight="1" x14ac:dyDescent="0.25">
      <c r="A6" s="86" t="s">
        <v>81</v>
      </c>
      <c r="B6" s="87">
        <v>120.4</v>
      </c>
      <c r="C6" s="99"/>
      <c r="D6" s="99">
        <v>10</v>
      </c>
      <c r="E6" s="119"/>
    </row>
    <row r="7" spans="1:5" ht="12.95" customHeight="1" x14ac:dyDescent="0.25">
      <c r="A7" s="86" t="s">
        <v>80</v>
      </c>
      <c r="B7" s="87">
        <v>149</v>
      </c>
      <c r="C7" s="99"/>
      <c r="D7" s="99">
        <v>5</v>
      </c>
      <c r="E7" s="119"/>
    </row>
    <row r="8" spans="1:5" ht="12.95" customHeight="1" x14ac:dyDescent="0.25">
      <c r="A8" s="86" t="s">
        <v>82</v>
      </c>
      <c r="B8" s="87">
        <v>79.900000000000006</v>
      </c>
      <c r="C8" s="99"/>
      <c r="D8" s="99">
        <v>5</v>
      </c>
      <c r="E8" s="119"/>
    </row>
    <row r="9" spans="1:5" ht="12.95" customHeight="1" x14ac:dyDescent="0.25">
      <c r="A9" s="103" t="s">
        <v>83</v>
      </c>
      <c r="B9" s="104">
        <v>70.599999999999994</v>
      </c>
      <c r="C9" s="105"/>
      <c r="D9" s="105">
        <v>15</v>
      </c>
      <c r="E9" s="119"/>
    </row>
    <row r="10" spans="1:5" ht="12.95" customHeight="1" x14ac:dyDescent="0.25">
      <c r="A10" s="86" t="s">
        <v>14</v>
      </c>
      <c r="B10" s="87">
        <v>9</v>
      </c>
      <c r="C10" s="99"/>
      <c r="D10" s="99">
        <v>5</v>
      </c>
      <c r="E10" s="119"/>
    </row>
    <row r="11" spans="1:5" ht="12.95" customHeight="1" x14ac:dyDescent="0.25">
      <c r="A11" s="86" t="s">
        <v>38</v>
      </c>
      <c r="B11" s="87">
        <v>9</v>
      </c>
      <c r="C11" s="99"/>
      <c r="D11" s="99">
        <v>20</v>
      </c>
      <c r="E11" s="119"/>
    </row>
    <row r="12" spans="1:5" ht="12.95" customHeight="1" x14ac:dyDescent="0.25">
      <c r="A12" s="86" t="s">
        <v>40</v>
      </c>
      <c r="B12" s="87">
        <v>9.1999999999999993</v>
      </c>
      <c r="C12" s="99"/>
      <c r="D12" s="99">
        <v>20</v>
      </c>
      <c r="E12" s="119"/>
    </row>
    <row r="13" spans="1:5" ht="12.95" customHeight="1" x14ac:dyDescent="0.25">
      <c r="A13" s="86" t="s">
        <v>100</v>
      </c>
      <c r="B13" s="87">
        <v>72</v>
      </c>
      <c r="C13" s="99"/>
      <c r="D13" s="99">
        <v>10</v>
      </c>
      <c r="E13" s="119"/>
    </row>
    <row r="14" spans="1:5" ht="12.95" customHeight="1" x14ac:dyDescent="0.25">
      <c r="A14" s="86" t="s">
        <v>95</v>
      </c>
      <c r="B14" s="87">
        <v>28</v>
      </c>
      <c r="C14" s="99"/>
      <c r="D14" s="99">
        <v>60</v>
      </c>
      <c r="E14" s="119"/>
    </row>
    <row r="15" spans="1:5" ht="12.95" customHeight="1" x14ac:dyDescent="0.25">
      <c r="A15" s="86" t="s">
        <v>107</v>
      </c>
      <c r="B15" s="87">
        <v>54.1</v>
      </c>
      <c r="C15" s="99"/>
      <c r="D15" s="99">
        <v>10</v>
      </c>
      <c r="E15" s="119"/>
    </row>
    <row r="16" spans="1:5" ht="12.95" customHeight="1" x14ac:dyDescent="0.25">
      <c r="A16" s="86" t="s">
        <v>101</v>
      </c>
      <c r="B16" s="87">
        <v>24.4</v>
      </c>
      <c r="C16" s="99"/>
      <c r="D16" s="99">
        <v>30</v>
      </c>
      <c r="E16" s="119"/>
    </row>
    <row r="17" spans="1:5" ht="12.95" customHeight="1" x14ac:dyDescent="0.25">
      <c r="A17" s="86" t="s">
        <v>103</v>
      </c>
      <c r="B17" s="87">
        <v>6.8</v>
      </c>
      <c r="C17" s="99"/>
      <c r="D17" s="99">
        <v>20</v>
      </c>
      <c r="E17" s="119"/>
    </row>
    <row r="18" spans="1:5" ht="12.95" customHeight="1" x14ac:dyDescent="0.25">
      <c r="A18" s="86" t="s">
        <v>102</v>
      </c>
      <c r="B18" s="87">
        <v>13.4</v>
      </c>
      <c r="C18" s="99"/>
      <c r="D18" s="99">
        <v>30</v>
      </c>
      <c r="E18" s="119"/>
    </row>
    <row r="19" spans="1:5" ht="12.95" customHeight="1" x14ac:dyDescent="0.25">
      <c r="A19" s="86" t="s">
        <v>112</v>
      </c>
      <c r="B19" s="87">
        <v>39</v>
      </c>
      <c r="C19" s="90"/>
      <c r="D19" s="90">
        <v>10</v>
      </c>
      <c r="E19" s="119"/>
    </row>
    <row r="20" spans="1:5" ht="12.95" customHeight="1" x14ac:dyDescent="0.25">
      <c r="A20" s="86" t="s">
        <v>113</v>
      </c>
      <c r="B20" s="87">
        <v>29.5</v>
      </c>
      <c r="C20" s="90"/>
      <c r="D20" s="90">
        <v>10</v>
      </c>
      <c r="E20" s="119"/>
    </row>
    <row r="21" spans="1:5" ht="12.95" customHeight="1" x14ac:dyDescent="0.25">
      <c r="A21" s="86" t="s">
        <v>94</v>
      </c>
      <c r="B21" s="87">
        <v>40.4</v>
      </c>
      <c r="C21" s="90"/>
      <c r="D21" s="90">
        <v>25</v>
      </c>
      <c r="E21" s="119"/>
    </row>
    <row r="22" spans="1:5" ht="12.95" customHeight="1" x14ac:dyDescent="0.25">
      <c r="A22" s="86" t="s">
        <v>45</v>
      </c>
      <c r="B22" s="87">
        <v>28.4</v>
      </c>
      <c r="C22" s="90"/>
      <c r="D22" s="90">
        <v>75</v>
      </c>
      <c r="E22" s="119"/>
    </row>
    <row r="23" spans="1:5" ht="12.95" customHeight="1" x14ac:dyDescent="0.25">
      <c r="A23" s="86" t="s">
        <v>89</v>
      </c>
      <c r="B23" s="87">
        <v>38.799999999999997</v>
      </c>
      <c r="C23" s="90"/>
      <c r="D23" s="90">
        <v>15</v>
      </c>
      <c r="E23" s="119"/>
    </row>
    <row r="24" spans="1:5" ht="12.95" customHeight="1" x14ac:dyDescent="0.25">
      <c r="A24" s="86" t="s">
        <v>114</v>
      </c>
      <c r="B24" s="87">
        <v>27.1</v>
      </c>
      <c r="C24" s="90"/>
      <c r="D24" s="90">
        <v>10</v>
      </c>
      <c r="E24" s="119"/>
    </row>
    <row r="25" spans="1:5" ht="12.95" customHeight="1" x14ac:dyDescent="0.25">
      <c r="A25" s="86" t="s">
        <v>46</v>
      </c>
      <c r="B25" s="87">
        <v>75</v>
      </c>
      <c r="C25" s="90"/>
      <c r="D25" s="90">
        <v>5</v>
      </c>
      <c r="E25" s="119"/>
    </row>
    <row r="26" spans="1:5" ht="12.95" customHeight="1" x14ac:dyDescent="0.25">
      <c r="A26" s="86" t="s">
        <v>49</v>
      </c>
      <c r="B26" s="87">
        <v>55</v>
      </c>
      <c r="C26" s="90"/>
      <c r="D26" s="90">
        <v>60</v>
      </c>
      <c r="E26" s="119"/>
    </row>
    <row r="27" spans="1:5" ht="12.95" customHeight="1" x14ac:dyDescent="0.25">
      <c r="A27" s="86" t="s">
        <v>51</v>
      </c>
      <c r="B27" s="87">
        <v>42</v>
      </c>
      <c r="C27" s="86"/>
      <c r="D27" s="86">
        <v>20</v>
      </c>
      <c r="E27" s="119"/>
    </row>
    <row r="28" spans="1:5" ht="12.95" customHeight="1" x14ac:dyDescent="0.25">
      <c r="A28" s="86" t="s">
        <v>99</v>
      </c>
      <c r="B28" s="87">
        <v>69</v>
      </c>
      <c r="C28" s="86"/>
      <c r="D28" s="86">
        <v>5</v>
      </c>
      <c r="E28" s="119"/>
    </row>
    <row r="29" spans="1:5" ht="12.95" customHeight="1" x14ac:dyDescent="0.25">
      <c r="A29" s="111" t="s">
        <v>52</v>
      </c>
      <c r="B29" s="112">
        <v>42</v>
      </c>
      <c r="C29" s="86"/>
      <c r="D29" s="86">
        <v>25</v>
      </c>
      <c r="E29" s="119"/>
    </row>
    <row r="30" spans="1:5" ht="12.95" customHeight="1" x14ac:dyDescent="0.25">
      <c r="A30" s="86" t="s">
        <v>53</v>
      </c>
      <c r="B30" s="87">
        <v>18</v>
      </c>
      <c r="C30" s="86"/>
      <c r="D30" s="86">
        <v>50</v>
      </c>
      <c r="E30" s="119"/>
    </row>
    <row r="31" spans="1:5" ht="12.95" customHeight="1" x14ac:dyDescent="0.25">
      <c r="A31" s="86" t="s">
        <v>55</v>
      </c>
      <c r="B31" s="87">
        <v>55</v>
      </c>
      <c r="C31" s="86"/>
      <c r="D31" s="86">
        <v>15</v>
      </c>
      <c r="E31" s="119"/>
    </row>
    <row r="32" spans="1:5" ht="12.95" customHeight="1" x14ac:dyDescent="0.25">
      <c r="A32" s="86" t="s">
        <v>56</v>
      </c>
      <c r="B32" s="87">
        <v>89</v>
      </c>
      <c r="C32" s="86"/>
      <c r="D32" s="86">
        <v>20</v>
      </c>
      <c r="E32" s="119"/>
    </row>
    <row r="33" spans="1:5" ht="12.95" customHeight="1" x14ac:dyDescent="0.25">
      <c r="A33" s="86" t="s">
        <v>58</v>
      </c>
      <c r="B33" s="87">
        <v>33</v>
      </c>
      <c r="C33" s="86"/>
      <c r="D33" s="86">
        <v>10</v>
      </c>
      <c r="E33" s="119"/>
    </row>
    <row r="34" spans="1:5" ht="12.95" customHeight="1" x14ac:dyDescent="0.25">
      <c r="A34" s="86" t="s">
        <v>60</v>
      </c>
      <c r="B34" s="87">
        <v>33</v>
      </c>
      <c r="C34" s="86"/>
      <c r="D34" s="86">
        <v>10</v>
      </c>
      <c r="E34" s="119"/>
    </row>
    <row r="35" spans="1:5" ht="12.95" customHeight="1" x14ac:dyDescent="0.25">
      <c r="A35" s="86" t="s">
        <v>90</v>
      </c>
      <c r="B35" s="87">
        <v>40.5</v>
      </c>
      <c r="C35" s="90"/>
      <c r="D35" s="90">
        <v>40</v>
      </c>
      <c r="E35" s="119"/>
    </row>
    <row r="36" spans="1:5" ht="12.95" customHeight="1" x14ac:dyDescent="0.25">
      <c r="A36" s="86" t="s">
        <v>91</v>
      </c>
      <c r="B36" s="87">
        <v>51.6</v>
      </c>
      <c r="C36" s="90"/>
      <c r="D36" s="90">
        <v>35</v>
      </c>
      <c r="E36" s="119"/>
    </row>
    <row r="37" spans="1:5" ht="12.95" customHeight="1" x14ac:dyDescent="0.25">
      <c r="A37" s="86" t="s">
        <v>87</v>
      </c>
      <c r="B37" s="87">
        <v>16</v>
      </c>
      <c r="C37" s="116"/>
      <c r="D37" s="116">
        <v>15</v>
      </c>
      <c r="E37" s="119"/>
    </row>
    <row r="38" spans="1:5" ht="12.95" customHeight="1" x14ac:dyDescent="0.25">
      <c r="A38" s="86" t="s">
        <v>88</v>
      </c>
      <c r="B38" s="87">
        <v>19.3</v>
      </c>
      <c r="C38" s="116"/>
      <c r="D38" s="116">
        <v>15</v>
      </c>
      <c r="E38" s="119"/>
    </row>
    <row r="39" spans="1:5" ht="12.95" customHeight="1" x14ac:dyDescent="0.25">
      <c r="A39" s="86" t="s">
        <v>65</v>
      </c>
      <c r="B39" s="87">
        <v>29.5</v>
      </c>
      <c r="C39" s="105"/>
      <c r="D39" s="105">
        <v>30</v>
      </c>
      <c r="E39" s="119"/>
    </row>
    <row r="40" spans="1:5" ht="12.95" customHeight="1" x14ac:dyDescent="0.25">
      <c r="A40" s="103" t="s">
        <v>71</v>
      </c>
      <c r="B40" s="104">
        <v>13.5</v>
      </c>
      <c r="C40" s="105"/>
      <c r="D40" s="105">
        <v>10</v>
      </c>
      <c r="E40" s="119"/>
    </row>
    <row r="41" spans="1:5" x14ac:dyDescent="0.25">
      <c r="A41" s="86" t="s">
        <v>75</v>
      </c>
      <c r="B41" s="87">
        <v>17.600000000000001</v>
      </c>
      <c r="C41" s="90"/>
      <c r="D41" s="90">
        <v>10</v>
      </c>
      <c r="E41" s="119"/>
    </row>
    <row r="42" spans="1:5" x14ac:dyDescent="0.25">
      <c r="A42" s="86" t="s">
        <v>79</v>
      </c>
      <c r="B42" s="87">
        <v>28.1</v>
      </c>
      <c r="C42" s="90"/>
      <c r="D42" s="90">
        <v>20</v>
      </c>
      <c r="E42" s="119"/>
    </row>
    <row r="43" spans="1:5" x14ac:dyDescent="0.25">
      <c r="A43" s="86" t="s">
        <v>118</v>
      </c>
      <c r="B43" s="87">
        <v>20</v>
      </c>
      <c r="C43" s="90"/>
      <c r="D43" s="90">
        <v>15</v>
      </c>
      <c r="E43" s="119"/>
    </row>
    <row r="46" spans="1:5" x14ac:dyDescent="0.25">
      <c r="A46" s="120" t="s">
        <v>142</v>
      </c>
      <c r="B46" s="123">
        <v>41948</v>
      </c>
    </row>
    <row r="47" spans="1:5" x14ac:dyDescent="0.25">
      <c r="A47" s="120" t="s">
        <v>137</v>
      </c>
      <c r="B47" s="124">
        <v>616790</v>
      </c>
    </row>
    <row r="48" spans="1:5" x14ac:dyDescent="0.25">
      <c r="A48" s="120" t="s">
        <v>138</v>
      </c>
      <c r="B48" s="124">
        <v>24733</v>
      </c>
    </row>
    <row r="49" spans="1:2" x14ac:dyDescent="0.25">
      <c r="A49" s="120" t="s">
        <v>139</v>
      </c>
    </row>
    <row r="50" spans="1:2" x14ac:dyDescent="0.25">
      <c r="A50" s="120" t="s">
        <v>140</v>
      </c>
    </row>
    <row r="51" spans="1:2" x14ac:dyDescent="0.25">
      <c r="A51" s="120" t="s">
        <v>141</v>
      </c>
      <c r="B51" s="29">
        <v>17193.27</v>
      </c>
    </row>
  </sheetData>
  <protectedRanges>
    <protectedRange sqref="C2:D43" name="SA_1"/>
  </protectedRanges>
  <printOptions horizontalCentered="1"/>
  <pageMargins left="0.70866141732283472" right="0.19685039370078741" top="0.19685039370078741" bottom="0.19685039370078741" header="0" footer="0"/>
  <pageSetup paperSize="9" orientation="portrait" horizont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workbookViewId="0"/>
  </sheetViews>
  <sheetFormatPr baseColWidth="10" defaultRowHeight="15" x14ac:dyDescent="0.25"/>
  <cols>
    <col min="1" max="1" width="22" bestFit="1" customWidth="1"/>
    <col min="2" max="2" width="6.42578125" bestFit="1" customWidth="1"/>
    <col min="3" max="3" width="6.42578125" customWidth="1"/>
    <col min="4" max="4" width="5.7109375" bestFit="1" customWidth="1"/>
    <col min="5" max="5" width="5.85546875" bestFit="1" customWidth="1"/>
    <col min="6" max="6" width="4" style="20" bestFit="1" customWidth="1"/>
    <col min="7" max="7" width="5" style="20" bestFit="1" customWidth="1"/>
    <col min="8" max="10" width="4" style="20" bestFit="1" customWidth="1"/>
    <col min="11" max="11" width="8.7109375" style="20" bestFit="1" customWidth="1"/>
    <col min="12" max="14" width="8.42578125" style="20" bestFit="1" customWidth="1"/>
    <col min="15" max="15" width="8.42578125" style="20" customWidth="1"/>
    <col min="16" max="16" width="7.42578125" style="20" bestFit="1" customWidth="1"/>
    <col min="17" max="17" width="9.42578125" style="20" bestFit="1" customWidth="1"/>
    <col min="18" max="18" width="4" style="20" bestFit="1" customWidth="1"/>
    <col min="19" max="19" width="5" style="20" bestFit="1" customWidth="1"/>
    <col min="20" max="22" width="4" style="20" bestFit="1" customWidth="1"/>
    <col min="23" max="23" width="8.7109375" style="20" bestFit="1" customWidth="1"/>
    <col min="24" max="16384" width="11.42578125" style="20"/>
  </cols>
  <sheetData>
    <row r="1" spans="1:23" ht="11.25" customHeight="1" x14ac:dyDescent="0.2">
      <c r="A1" s="1"/>
      <c r="B1" s="159" t="s">
        <v>21</v>
      </c>
      <c r="C1" s="160"/>
      <c r="D1" s="160"/>
      <c r="E1" s="161"/>
      <c r="F1" s="157" t="s">
        <v>20</v>
      </c>
      <c r="G1" s="165"/>
      <c r="H1" s="165"/>
      <c r="I1" s="165"/>
      <c r="J1" s="165"/>
      <c r="K1" s="158"/>
      <c r="L1" s="7">
        <f t="shared" ref="L1:Q1" si="0">L4*(1-$E$3)</f>
        <v>31677.52</v>
      </c>
      <c r="M1" s="7">
        <f t="shared" si="0"/>
        <v>37649.64</v>
      </c>
      <c r="N1" s="7">
        <f t="shared" si="0"/>
        <v>30027.200000000001</v>
      </c>
      <c r="O1" s="7">
        <f t="shared" si="0"/>
        <v>33123.019999999997</v>
      </c>
      <c r="P1" s="7">
        <f t="shared" si="0"/>
        <v>9050.2999999999993</v>
      </c>
      <c r="Q1" s="8">
        <f t="shared" si="0"/>
        <v>141527.67999999999</v>
      </c>
      <c r="R1" s="166" t="s">
        <v>15</v>
      </c>
      <c r="S1" s="166"/>
      <c r="T1" s="166"/>
      <c r="U1" s="167" t="s">
        <v>10</v>
      </c>
      <c r="V1" s="168"/>
      <c r="W1" s="169"/>
    </row>
    <row r="2" spans="1:23" ht="11.25" customHeight="1" x14ac:dyDescent="0.2">
      <c r="A2" s="2"/>
      <c r="B2" s="162"/>
      <c r="C2" s="163"/>
      <c r="D2" s="163"/>
      <c r="E2" s="164"/>
      <c r="F2" s="152" t="s">
        <v>0</v>
      </c>
      <c r="G2" s="152"/>
      <c r="H2" s="152"/>
      <c r="I2" s="152"/>
      <c r="J2" s="152"/>
      <c r="K2" s="153"/>
      <c r="L2" s="170" t="s">
        <v>133</v>
      </c>
      <c r="M2" s="170"/>
      <c r="N2" s="170"/>
      <c r="O2" s="170"/>
      <c r="P2" s="170"/>
      <c r="Q2" s="170"/>
      <c r="R2" s="170" t="s">
        <v>1</v>
      </c>
      <c r="S2" s="170"/>
      <c r="T2" s="170"/>
      <c r="U2" s="170"/>
      <c r="V2" s="170"/>
      <c r="W2" s="170"/>
    </row>
    <row r="3" spans="1:23" ht="11.25" customHeight="1" x14ac:dyDescent="0.2">
      <c r="A3" s="2"/>
      <c r="B3" s="151" t="s">
        <v>22</v>
      </c>
      <c r="C3" s="152"/>
      <c r="D3" s="153"/>
      <c r="E3" s="18">
        <v>0.02</v>
      </c>
      <c r="F3" s="154" t="s">
        <v>2</v>
      </c>
      <c r="G3" s="155"/>
      <c r="H3" s="155"/>
      <c r="I3" s="155"/>
      <c r="J3" s="156"/>
      <c r="K3" s="121" t="s">
        <v>3</v>
      </c>
      <c r="L3" s="154" t="s">
        <v>2</v>
      </c>
      <c r="M3" s="155"/>
      <c r="N3" s="155"/>
      <c r="O3" s="155"/>
      <c r="P3" s="156"/>
      <c r="Q3" s="121" t="s">
        <v>4</v>
      </c>
      <c r="R3" s="154" t="s">
        <v>2</v>
      </c>
      <c r="S3" s="155"/>
      <c r="T3" s="155"/>
      <c r="U3" s="155"/>
      <c r="V3" s="156"/>
      <c r="W3" s="121" t="s">
        <v>3</v>
      </c>
    </row>
    <row r="4" spans="1:23" ht="11.25" customHeight="1" x14ac:dyDescent="0.2">
      <c r="A4" s="3"/>
      <c r="B4" s="4"/>
      <c r="C4" s="85"/>
      <c r="D4" s="157" t="s">
        <v>5</v>
      </c>
      <c r="E4" s="158"/>
      <c r="F4" s="5">
        <f>SUM(F6:F206)</f>
        <v>930</v>
      </c>
      <c r="G4" s="5">
        <f>SUM(G6:G206)</f>
        <v>1075</v>
      </c>
      <c r="H4" s="5">
        <f>SUM(H6:H206)</f>
        <v>950</v>
      </c>
      <c r="I4" s="5">
        <f>SUM(I6:I206)</f>
        <v>905</v>
      </c>
      <c r="J4" s="5">
        <f>SUM(J6:J206)</f>
        <v>275</v>
      </c>
      <c r="K4" s="6">
        <f>SUM(F4:J4)</f>
        <v>4135</v>
      </c>
      <c r="L4" s="7">
        <f>SUM(L6:L206)</f>
        <v>32324</v>
      </c>
      <c r="M4" s="7">
        <f>SUM(M6:M206)</f>
        <v>38418</v>
      </c>
      <c r="N4" s="7">
        <f>SUM(N6:N206)</f>
        <v>30640</v>
      </c>
      <c r="O4" s="7">
        <f>SUM(O6:O206)</f>
        <v>33799</v>
      </c>
      <c r="P4" s="7">
        <f>SUM(P6:P206)</f>
        <v>9235</v>
      </c>
      <c r="Q4" s="8">
        <f>SUM(L4:P4)</f>
        <v>144416</v>
      </c>
      <c r="R4" s="34">
        <f>SUM(R6:R206)</f>
        <v>930</v>
      </c>
      <c r="S4" s="34">
        <f>SUM(S6:S206)</f>
        <v>1075</v>
      </c>
      <c r="T4" s="34">
        <f>SUM(T6:T206)</f>
        <v>950</v>
      </c>
      <c r="U4" s="34">
        <f>SUM(U6:U206)</f>
        <v>905</v>
      </c>
      <c r="V4" s="34">
        <f>SUM(V6:V206)</f>
        <v>275</v>
      </c>
      <c r="W4" s="35">
        <f>SUM(R4:V4)</f>
        <v>4135</v>
      </c>
    </row>
    <row r="5" spans="1:23" ht="11.25" customHeight="1" x14ac:dyDescent="0.2">
      <c r="A5" s="9" t="s">
        <v>6</v>
      </c>
      <c r="B5" s="122" t="s">
        <v>7</v>
      </c>
      <c r="C5" s="122" t="s">
        <v>134</v>
      </c>
      <c r="D5" s="10" t="s">
        <v>8</v>
      </c>
      <c r="E5" s="10" t="s">
        <v>9</v>
      </c>
      <c r="F5" s="36" t="s">
        <v>120</v>
      </c>
      <c r="G5" s="36" t="s">
        <v>121</v>
      </c>
      <c r="H5" s="36" t="s">
        <v>122</v>
      </c>
      <c r="I5" s="36" t="s">
        <v>123</v>
      </c>
      <c r="J5" s="36" t="s">
        <v>124</v>
      </c>
      <c r="K5" s="121" t="s">
        <v>13</v>
      </c>
      <c r="L5" s="36" t="s">
        <v>120</v>
      </c>
      <c r="M5" s="36" t="s">
        <v>121</v>
      </c>
      <c r="N5" s="36" t="s">
        <v>122</v>
      </c>
      <c r="O5" s="36" t="s">
        <v>123</v>
      </c>
      <c r="P5" s="36" t="s">
        <v>124</v>
      </c>
      <c r="Q5" s="121" t="s">
        <v>13</v>
      </c>
      <c r="R5" s="36" t="s">
        <v>120</v>
      </c>
      <c r="S5" s="36" t="s">
        <v>121</v>
      </c>
      <c r="T5" s="36" t="s">
        <v>122</v>
      </c>
      <c r="U5" s="36" t="s">
        <v>123</v>
      </c>
      <c r="V5" s="36" t="s">
        <v>124</v>
      </c>
      <c r="W5" s="121" t="s">
        <v>13</v>
      </c>
    </row>
    <row r="6" spans="1:23" ht="9.4" customHeight="1" x14ac:dyDescent="0.2">
      <c r="A6" s="86" t="s">
        <v>24</v>
      </c>
      <c r="B6" s="87">
        <v>44</v>
      </c>
      <c r="C6" s="87">
        <v>24.709999999999997</v>
      </c>
      <c r="D6" s="88">
        <v>0.15</v>
      </c>
      <c r="E6" s="89">
        <v>0</v>
      </c>
      <c r="F6" s="90"/>
      <c r="G6" s="90"/>
      <c r="H6" s="91">
        <v>5</v>
      </c>
      <c r="I6" s="90">
        <v>10</v>
      </c>
      <c r="J6" s="92"/>
      <c r="K6" s="93">
        <f t="shared" ref="K6:K27" si="1">SUM(F6:J6)</f>
        <v>15</v>
      </c>
      <c r="L6" s="94">
        <f>$B6*R6</f>
        <v>0</v>
      </c>
      <c r="M6" s="94">
        <f t="shared" ref="M6:P6" si="2">$B6*S6</f>
        <v>0</v>
      </c>
      <c r="N6" s="94">
        <f>$B6*T6</f>
        <v>220</v>
      </c>
      <c r="O6" s="94">
        <f>$B6*U6</f>
        <v>440</v>
      </c>
      <c r="P6" s="94">
        <f t="shared" si="2"/>
        <v>0</v>
      </c>
      <c r="Q6" s="95">
        <f t="shared" ref="Q6:Q27" si="3">SUM(L6:P6)</f>
        <v>660</v>
      </c>
      <c r="R6" s="96">
        <f t="shared" ref="R6:V37" si="4">F6*(1+$E6)</f>
        <v>0</v>
      </c>
      <c r="S6" s="96">
        <f t="shared" si="4"/>
        <v>0</v>
      </c>
      <c r="T6" s="96">
        <f t="shared" si="4"/>
        <v>5</v>
      </c>
      <c r="U6" s="96">
        <f t="shared" si="4"/>
        <v>10</v>
      </c>
      <c r="V6" s="96">
        <f t="shared" si="4"/>
        <v>0</v>
      </c>
      <c r="W6" s="97">
        <f t="shared" ref="W6:W27" si="5">SUM(R6:V6)</f>
        <v>15</v>
      </c>
    </row>
    <row r="7" spans="1:23" ht="9.4" customHeight="1" x14ac:dyDescent="0.2">
      <c r="A7" s="86" t="s">
        <v>23</v>
      </c>
      <c r="B7" s="87">
        <v>23</v>
      </c>
      <c r="C7" s="87">
        <v>12.92</v>
      </c>
      <c r="D7" s="88">
        <v>0.15</v>
      </c>
      <c r="E7" s="89">
        <v>0</v>
      </c>
      <c r="F7" s="90"/>
      <c r="G7" s="90"/>
      <c r="H7" s="91">
        <v>5</v>
      </c>
      <c r="I7" s="90">
        <v>10</v>
      </c>
      <c r="J7" s="92"/>
      <c r="K7" s="93">
        <f t="shared" si="1"/>
        <v>15</v>
      </c>
      <c r="L7" s="94">
        <f t="shared" ref="L7:L69" si="6">$B7*R7</f>
        <v>0</v>
      </c>
      <c r="M7" s="94">
        <f t="shared" ref="M7:M69" si="7">$B7*S7</f>
        <v>0</v>
      </c>
      <c r="N7" s="94">
        <f t="shared" ref="N7:N69" si="8">$B7*T7</f>
        <v>115</v>
      </c>
      <c r="O7" s="94">
        <f t="shared" ref="O7:O69" si="9">$B7*U7</f>
        <v>230</v>
      </c>
      <c r="P7" s="94">
        <f t="shared" ref="P7:P69" si="10">$B7*V7</f>
        <v>0</v>
      </c>
      <c r="Q7" s="95">
        <f t="shared" si="3"/>
        <v>345</v>
      </c>
      <c r="R7" s="96">
        <f t="shared" si="4"/>
        <v>0</v>
      </c>
      <c r="S7" s="96">
        <f t="shared" si="4"/>
        <v>0</v>
      </c>
      <c r="T7" s="96">
        <f t="shared" si="4"/>
        <v>5</v>
      </c>
      <c r="U7" s="96">
        <f t="shared" si="4"/>
        <v>10</v>
      </c>
      <c r="V7" s="96">
        <f t="shared" si="4"/>
        <v>0</v>
      </c>
      <c r="W7" s="97">
        <f t="shared" si="5"/>
        <v>15</v>
      </c>
    </row>
    <row r="8" spans="1:23" ht="9.4" customHeight="1" x14ac:dyDescent="0.2">
      <c r="A8" s="86" t="s">
        <v>27</v>
      </c>
      <c r="B8" s="87">
        <v>89</v>
      </c>
      <c r="C8" s="87">
        <v>49.989999999999995</v>
      </c>
      <c r="D8" s="88">
        <v>0.15</v>
      </c>
      <c r="E8" s="89">
        <v>0</v>
      </c>
      <c r="F8" s="90"/>
      <c r="G8" s="90"/>
      <c r="H8" s="91"/>
      <c r="I8" s="90">
        <v>5</v>
      </c>
      <c r="J8" s="92"/>
      <c r="K8" s="93">
        <f t="shared" si="1"/>
        <v>5</v>
      </c>
      <c r="L8" s="94">
        <f t="shared" si="6"/>
        <v>0</v>
      </c>
      <c r="M8" s="94">
        <f t="shared" si="7"/>
        <v>0</v>
      </c>
      <c r="N8" s="94">
        <f t="shared" si="8"/>
        <v>0</v>
      </c>
      <c r="O8" s="94">
        <f t="shared" si="9"/>
        <v>445</v>
      </c>
      <c r="P8" s="94">
        <f t="shared" si="10"/>
        <v>0</v>
      </c>
      <c r="Q8" s="95">
        <f t="shared" si="3"/>
        <v>445</v>
      </c>
      <c r="R8" s="96">
        <f t="shared" si="4"/>
        <v>0</v>
      </c>
      <c r="S8" s="96">
        <f t="shared" si="4"/>
        <v>0</v>
      </c>
      <c r="T8" s="96">
        <f t="shared" si="4"/>
        <v>0</v>
      </c>
      <c r="U8" s="96">
        <f t="shared" si="4"/>
        <v>5</v>
      </c>
      <c r="V8" s="96">
        <f t="shared" si="4"/>
        <v>0</v>
      </c>
      <c r="W8" s="97">
        <f t="shared" si="5"/>
        <v>5</v>
      </c>
    </row>
    <row r="9" spans="1:23" ht="9.4" customHeight="1" x14ac:dyDescent="0.2">
      <c r="A9" s="86" t="s">
        <v>28</v>
      </c>
      <c r="B9" s="87">
        <v>35</v>
      </c>
      <c r="C9" s="87">
        <v>19.66</v>
      </c>
      <c r="D9" s="88">
        <v>0.15</v>
      </c>
      <c r="E9" s="89">
        <v>0</v>
      </c>
      <c r="F9" s="90">
        <v>20</v>
      </c>
      <c r="G9" s="90">
        <v>15</v>
      </c>
      <c r="H9" s="91"/>
      <c r="I9" s="90"/>
      <c r="J9" s="92"/>
      <c r="K9" s="93">
        <f t="shared" si="1"/>
        <v>35</v>
      </c>
      <c r="L9" s="94">
        <f t="shared" si="6"/>
        <v>700</v>
      </c>
      <c r="M9" s="94">
        <f t="shared" si="7"/>
        <v>525</v>
      </c>
      <c r="N9" s="94">
        <f t="shared" si="8"/>
        <v>0</v>
      </c>
      <c r="O9" s="94">
        <f t="shared" si="9"/>
        <v>0</v>
      </c>
      <c r="P9" s="94">
        <f t="shared" si="10"/>
        <v>0</v>
      </c>
      <c r="Q9" s="95">
        <f t="shared" si="3"/>
        <v>1225</v>
      </c>
      <c r="R9" s="96">
        <f t="shared" si="4"/>
        <v>20</v>
      </c>
      <c r="S9" s="96">
        <f t="shared" si="4"/>
        <v>15</v>
      </c>
      <c r="T9" s="96">
        <f t="shared" si="4"/>
        <v>0</v>
      </c>
      <c r="U9" s="96">
        <f t="shared" si="4"/>
        <v>0</v>
      </c>
      <c r="V9" s="96">
        <f t="shared" si="4"/>
        <v>0</v>
      </c>
      <c r="W9" s="97">
        <f t="shared" si="5"/>
        <v>35</v>
      </c>
    </row>
    <row r="10" spans="1:23" ht="9.4" customHeight="1" x14ac:dyDescent="0.2">
      <c r="A10" s="86" t="s">
        <v>29</v>
      </c>
      <c r="B10" s="87">
        <v>60</v>
      </c>
      <c r="C10" s="87">
        <v>33.700000000000003</v>
      </c>
      <c r="D10" s="88">
        <v>0.15</v>
      </c>
      <c r="E10" s="89">
        <v>0</v>
      </c>
      <c r="F10" s="90">
        <v>15</v>
      </c>
      <c r="G10" s="90">
        <v>40</v>
      </c>
      <c r="H10" s="91"/>
      <c r="I10" s="90">
        <v>10</v>
      </c>
      <c r="J10" s="92"/>
      <c r="K10" s="93">
        <f t="shared" si="1"/>
        <v>65</v>
      </c>
      <c r="L10" s="94">
        <f t="shared" si="6"/>
        <v>900</v>
      </c>
      <c r="M10" s="94">
        <f t="shared" si="7"/>
        <v>2400</v>
      </c>
      <c r="N10" s="94">
        <f t="shared" si="8"/>
        <v>0</v>
      </c>
      <c r="O10" s="94">
        <f t="shared" si="9"/>
        <v>600</v>
      </c>
      <c r="P10" s="94">
        <f t="shared" si="10"/>
        <v>0</v>
      </c>
      <c r="Q10" s="95">
        <f t="shared" si="3"/>
        <v>3900</v>
      </c>
      <c r="R10" s="96">
        <f t="shared" si="4"/>
        <v>15</v>
      </c>
      <c r="S10" s="96">
        <f t="shared" si="4"/>
        <v>40</v>
      </c>
      <c r="T10" s="96">
        <f t="shared" si="4"/>
        <v>0</v>
      </c>
      <c r="U10" s="96">
        <f t="shared" si="4"/>
        <v>10</v>
      </c>
      <c r="V10" s="96">
        <f t="shared" si="4"/>
        <v>0</v>
      </c>
      <c r="W10" s="97">
        <f t="shared" si="5"/>
        <v>65</v>
      </c>
    </row>
    <row r="11" spans="1:23" ht="9.4" customHeight="1" x14ac:dyDescent="0.2">
      <c r="A11" s="86" t="s">
        <v>30</v>
      </c>
      <c r="B11" s="87">
        <v>99</v>
      </c>
      <c r="C11" s="87">
        <v>55.6</v>
      </c>
      <c r="D11" s="88">
        <v>0.15</v>
      </c>
      <c r="E11" s="89">
        <v>0</v>
      </c>
      <c r="F11" s="90"/>
      <c r="G11" s="90"/>
      <c r="H11" s="91"/>
      <c r="I11" s="90">
        <v>10</v>
      </c>
      <c r="J11" s="92"/>
      <c r="K11" s="93">
        <f t="shared" si="1"/>
        <v>10</v>
      </c>
      <c r="L11" s="94">
        <f t="shared" si="6"/>
        <v>0</v>
      </c>
      <c r="M11" s="94">
        <f t="shared" si="7"/>
        <v>0</v>
      </c>
      <c r="N11" s="94">
        <f t="shared" si="8"/>
        <v>0</v>
      </c>
      <c r="O11" s="94">
        <f t="shared" si="9"/>
        <v>990</v>
      </c>
      <c r="P11" s="94">
        <f t="shared" si="10"/>
        <v>0</v>
      </c>
      <c r="Q11" s="95">
        <f t="shared" si="3"/>
        <v>990</v>
      </c>
      <c r="R11" s="96">
        <f t="shared" si="4"/>
        <v>0</v>
      </c>
      <c r="S11" s="96">
        <f t="shared" si="4"/>
        <v>0</v>
      </c>
      <c r="T11" s="96">
        <f t="shared" si="4"/>
        <v>0</v>
      </c>
      <c r="U11" s="96">
        <f t="shared" si="4"/>
        <v>10</v>
      </c>
      <c r="V11" s="96">
        <f t="shared" si="4"/>
        <v>0</v>
      </c>
      <c r="W11" s="97">
        <f t="shared" si="5"/>
        <v>10</v>
      </c>
    </row>
    <row r="12" spans="1:23" ht="9.4" customHeight="1" x14ac:dyDescent="0.2">
      <c r="A12" s="86" t="s">
        <v>33</v>
      </c>
      <c r="B12" s="87">
        <v>14.5</v>
      </c>
      <c r="C12" s="87">
        <v>6.71</v>
      </c>
      <c r="D12" s="88">
        <v>0.3</v>
      </c>
      <c r="E12" s="89">
        <v>0</v>
      </c>
      <c r="F12" s="90">
        <v>40</v>
      </c>
      <c r="G12" s="90">
        <v>40</v>
      </c>
      <c r="H12" s="91">
        <v>40</v>
      </c>
      <c r="I12" s="90">
        <v>10</v>
      </c>
      <c r="J12" s="92">
        <v>20</v>
      </c>
      <c r="K12" s="93">
        <f t="shared" si="1"/>
        <v>150</v>
      </c>
      <c r="L12" s="94">
        <f t="shared" si="6"/>
        <v>580</v>
      </c>
      <c r="M12" s="94">
        <f t="shared" si="7"/>
        <v>580</v>
      </c>
      <c r="N12" s="94">
        <f t="shared" si="8"/>
        <v>580</v>
      </c>
      <c r="O12" s="94">
        <f t="shared" si="9"/>
        <v>145</v>
      </c>
      <c r="P12" s="94">
        <f t="shared" si="10"/>
        <v>290</v>
      </c>
      <c r="Q12" s="95">
        <f t="shared" si="3"/>
        <v>2175</v>
      </c>
      <c r="R12" s="96">
        <f t="shared" si="4"/>
        <v>40</v>
      </c>
      <c r="S12" s="96">
        <f t="shared" si="4"/>
        <v>40</v>
      </c>
      <c r="T12" s="96">
        <f t="shared" si="4"/>
        <v>40</v>
      </c>
      <c r="U12" s="96">
        <f t="shared" si="4"/>
        <v>10</v>
      </c>
      <c r="V12" s="96">
        <f t="shared" si="4"/>
        <v>20</v>
      </c>
      <c r="W12" s="97">
        <f t="shared" si="5"/>
        <v>150</v>
      </c>
    </row>
    <row r="13" spans="1:23" s="38" customFormat="1" ht="9.4" customHeight="1" x14ac:dyDescent="0.2">
      <c r="A13" s="86" t="s">
        <v>93</v>
      </c>
      <c r="B13" s="87">
        <v>22.5</v>
      </c>
      <c r="C13" s="87">
        <v>12.42</v>
      </c>
      <c r="D13" s="98">
        <v>0.16500000000000001</v>
      </c>
      <c r="E13" s="89">
        <v>0</v>
      </c>
      <c r="F13" s="99">
        <v>60</v>
      </c>
      <c r="G13" s="99">
        <v>80</v>
      </c>
      <c r="H13" s="100">
        <v>80</v>
      </c>
      <c r="I13" s="99">
        <v>40</v>
      </c>
      <c r="J13" s="101">
        <v>30</v>
      </c>
      <c r="K13" s="93">
        <f t="shared" si="1"/>
        <v>290</v>
      </c>
      <c r="L13" s="94">
        <f t="shared" si="6"/>
        <v>1350</v>
      </c>
      <c r="M13" s="94">
        <f t="shared" si="7"/>
        <v>1800</v>
      </c>
      <c r="N13" s="94">
        <f t="shared" si="8"/>
        <v>1800</v>
      </c>
      <c r="O13" s="94">
        <f t="shared" si="9"/>
        <v>900</v>
      </c>
      <c r="P13" s="94">
        <f t="shared" si="10"/>
        <v>675</v>
      </c>
      <c r="Q13" s="95">
        <f t="shared" si="3"/>
        <v>6525</v>
      </c>
      <c r="R13" s="102">
        <f t="shared" si="4"/>
        <v>60</v>
      </c>
      <c r="S13" s="102">
        <f t="shared" si="4"/>
        <v>80</v>
      </c>
      <c r="T13" s="102">
        <f t="shared" si="4"/>
        <v>80</v>
      </c>
      <c r="U13" s="102">
        <f t="shared" si="4"/>
        <v>40</v>
      </c>
      <c r="V13" s="102">
        <f t="shared" si="4"/>
        <v>30</v>
      </c>
      <c r="W13" s="97">
        <f t="shared" si="5"/>
        <v>290</v>
      </c>
    </row>
    <row r="14" spans="1:23" s="38" customFormat="1" ht="9.4" customHeight="1" x14ac:dyDescent="0.2">
      <c r="A14" s="86" t="s">
        <v>36</v>
      </c>
      <c r="B14" s="87">
        <v>15</v>
      </c>
      <c r="C14" s="87">
        <v>8.93</v>
      </c>
      <c r="D14" s="88">
        <v>0.15</v>
      </c>
      <c r="E14" s="89">
        <v>0</v>
      </c>
      <c r="F14" s="99"/>
      <c r="G14" s="99"/>
      <c r="H14" s="100">
        <v>10</v>
      </c>
      <c r="I14" s="99"/>
      <c r="J14" s="101"/>
      <c r="K14" s="93">
        <f t="shared" si="1"/>
        <v>10</v>
      </c>
      <c r="L14" s="94">
        <f t="shared" si="6"/>
        <v>0</v>
      </c>
      <c r="M14" s="94">
        <f t="shared" si="7"/>
        <v>0</v>
      </c>
      <c r="N14" s="94">
        <f t="shared" si="8"/>
        <v>150</v>
      </c>
      <c r="O14" s="94">
        <f t="shared" si="9"/>
        <v>0</v>
      </c>
      <c r="P14" s="94">
        <f t="shared" si="10"/>
        <v>0</v>
      </c>
      <c r="Q14" s="95">
        <f t="shared" si="3"/>
        <v>150</v>
      </c>
      <c r="R14" s="102">
        <f t="shared" si="4"/>
        <v>0</v>
      </c>
      <c r="S14" s="102">
        <f t="shared" si="4"/>
        <v>0</v>
      </c>
      <c r="T14" s="102">
        <f t="shared" si="4"/>
        <v>10</v>
      </c>
      <c r="U14" s="102">
        <f t="shared" si="4"/>
        <v>0</v>
      </c>
      <c r="V14" s="102">
        <f t="shared" si="4"/>
        <v>0</v>
      </c>
      <c r="W14" s="97">
        <f t="shared" si="5"/>
        <v>10</v>
      </c>
    </row>
    <row r="15" spans="1:23" s="38" customFormat="1" ht="9.4" customHeight="1" x14ac:dyDescent="0.2">
      <c r="A15" s="86" t="s">
        <v>81</v>
      </c>
      <c r="B15" s="87">
        <v>120.4</v>
      </c>
      <c r="C15" s="87">
        <v>67.62</v>
      </c>
      <c r="D15" s="88">
        <v>0.15</v>
      </c>
      <c r="E15" s="89">
        <v>0</v>
      </c>
      <c r="F15" s="99">
        <v>10</v>
      </c>
      <c r="G15" s="99"/>
      <c r="H15" s="100">
        <v>10</v>
      </c>
      <c r="I15" s="99">
        <v>10</v>
      </c>
      <c r="J15" s="101">
        <v>10</v>
      </c>
      <c r="K15" s="93">
        <f t="shared" si="1"/>
        <v>40</v>
      </c>
      <c r="L15" s="94">
        <f t="shared" si="6"/>
        <v>1204</v>
      </c>
      <c r="M15" s="94">
        <f t="shared" si="7"/>
        <v>0</v>
      </c>
      <c r="N15" s="94">
        <f t="shared" si="8"/>
        <v>1204</v>
      </c>
      <c r="O15" s="94">
        <f t="shared" si="9"/>
        <v>1204</v>
      </c>
      <c r="P15" s="94">
        <f t="shared" si="10"/>
        <v>1204</v>
      </c>
      <c r="Q15" s="95">
        <f t="shared" si="3"/>
        <v>4816</v>
      </c>
      <c r="R15" s="102">
        <f t="shared" si="4"/>
        <v>10</v>
      </c>
      <c r="S15" s="102">
        <f t="shared" si="4"/>
        <v>0</v>
      </c>
      <c r="T15" s="102">
        <f t="shared" si="4"/>
        <v>10</v>
      </c>
      <c r="U15" s="102">
        <f t="shared" si="4"/>
        <v>10</v>
      </c>
      <c r="V15" s="102">
        <f t="shared" si="4"/>
        <v>10</v>
      </c>
      <c r="W15" s="97">
        <f t="shared" si="5"/>
        <v>40</v>
      </c>
    </row>
    <row r="16" spans="1:23" s="38" customFormat="1" ht="9.4" customHeight="1" x14ac:dyDescent="0.2">
      <c r="A16" s="86" t="s">
        <v>80</v>
      </c>
      <c r="B16" s="87">
        <v>149</v>
      </c>
      <c r="C16" s="87">
        <v>83.69</v>
      </c>
      <c r="D16" s="88">
        <v>0.15</v>
      </c>
      <c r="E16" s="89">
        <v>0</v>
      </c>
      <c r="F16" s="99">
        <v>5</v>
      </c>
      <c r="G16" s="99">
        <v>10</v>
      </c>
      <c r="H16" s="100"/>
      <c r="I16" s="99">
        <v>10</v>
      </c>
      <c r="J16" s="101"/>
      <c r="K16" s="93">
        <f t="shared" si="1"/>
        <v>25</v>
      </c>
      <c r="L16" s="94">
        <f t="shared" si="6"/>
        <v>745</v>
      </c>
      <c r="M16" s="94">
        <f t="shared" si="7"/>
        <v>1490</v>
      </c>
      <c r="N16" s="94">
        <f t="shared" si="8"/>
        <v>0</v>
      </c>
      <c r="O16" s="94">
        <f t="shared" si="9"/>
        <v>1490</v>
      </c>
      <c r="P16" s="94">
        <f t="shared" si="10"/>
        <v>0</v>
      </c>
      <c r="Q16" s="95">
        <f t="shared" si="3"/>
        <v>3725</v>
      </c>
      <c r="R16" s="102">
        <f t="shared" si="4"/>
        <v>5</v>
      </c>
      <c r="S16" s="102">
        <f t="shared" si="4"/>
        <v>10</v>
      </c>
      <c r="T16" s="102">
        <f t="shared" si="4"/>
        <v>0</v>
      </c>
      <c r="U16" s="102">
        <f t="shared" si="4"/>
        <v>10</v>
      </c>
      <c r="V16" s="102">
        <f t="shared" si="4"/>
        <v>0</v>
      </c>
      <c r="W16" s="97">
        <f t="shared" si="5"/>
        <v>25</v>
      </c>
    </row>
    <row r="17" spans="1:23" s="38" customFormat="1" ht="9.4" customHeight="1" x14ac:dyDescent="0.2">
      <c r="A17" s="86" t="s">
        <v>82</v>
      </c>
      <c r="B17" s="87">
        <v>79.900000000000006</v>
      </c>
      <c r="C17" s="87">
        <v>44.88</v>
      </c>
      <c r="D17" s="88">
        <v>0.15</v>
      </c>
      <c r="E17" s="89">
        <v>0</v>
      </c>
      <c r="F17" s="99">
        <v>5</v>
      </c>
      <c r="G17" s="99"/>
      <c r="H17" s="100"/>
      <c r="I17" s="99"/>
      <c r="J17" s="101"/>
      <c r="K17" s="93">
        <f t="shared" si="1"/>
        <v>5</v>
      </c>
      <c r="L17" s="94">
        <f t="shared" si="6"/>
        <v>399.5</v>
      </c>
      <c r="M17" s="94">
        <f t="shared" si="7"/>
        <v>0</v>
      </c>
      <c r="N17" s="94">
        <f t="shared" si="8"/>
        <v>0</v>
      </c>
      <c r="O17" s="94">
        <f t="shared" si="9"/>
        <v>0</v>
      </c>
      <c r="P17" s="94">
        <f t="shared" si="10"/>
        <v>0</v>
      </c>
      <c r="Q17" s="95">
        <f t="shared" si="3"/>
        <v>399.5</v>
      </c>
      <c r="R17" s="102">
        <f t="shared" si="4"/>
        <v>5</v>
      </c>
      <c r="S17" s="102">
        <f t="shared" si="4"/>
        <v>0</v>
      </c>
      <c r="T17" s="102">
        <f t="shared" si="4"/>
        <v>0</v>
      </c>
      <c r="U17" s="102">
        <f t="shared" si="4"/>
        <v>0</v>
      </c>
      <c r="V17" s="102">
        <f t="shared" si="4"/>
        <v>0</v>
      </c>
      <c r="W17" s="97">
        <f t="shared" si="5"/>
        <v>5</v>
      </c>
    </row>
    <row r="18" spans="1:23" s="38" customFormat="1" ht="9.4" customHeight="1" x14ac:dyDescent="0.2">
      <c r="A18" s="103" t="s">
        <v>83</v>
      </c>
      <c r="B18" s="104">
        <v>70.599999999999994</v>
      </c>
      <c r="C18" s="87">
        <v>39.65</v>
      </c>
      <c r="D18" s="89">
        <v>0.15</v>
      </c>
      <c r="E18" s="89">
        <v>0</v>
      </c>
      <c r="F18" s="105">
        <v>15</v>
      </c>
      <c r="G18" s="105">
        <v>10</v>
      </c>
      <c r="H18" s="106">
        <v>10</v>
      </c>
      <c r="I18" s="105">
        <v>10</v>
      </c>
      <c r="J18" s="107">
        <v>10</v>
      </c>
      <c r="K18" s="108">
        <f t="shared" si="1"/>
        <v>55</v>
      </c>
      <c r="L18" s="94">
        <f t="shared" si="6"/>
        <v>1059</v>
      </c>
      <c r="M18" s="94">
        <f t="shared" si="7"/>
        <v>706</v>
      </c>
      <c r="N18" s="94">
        <f t="shared" si="8"/>
        <v>706</v>
      </c>
      <c r="O18" s="94">
        <f t="shared" si="9"/>
        <v>706</v>
      </c>
      <c r="P18" s="94">
        <f t="shared" si="10"/>
        <v>706</v>
      </c>
      <c r="Q18" s="109">
        <f t="shared" si="3"/>
        <v>3883</v>
      </c>
      <c r="R18" s="96">
        <f t="shared" si="4"/>
        <v>15</v>
      </c>
      <c r="S18" s="96">
        <f t="shared" si="4"/>
        <v>10</v>
      </c>
      <c r="T18" s="96">
        <f t="shared" si="4"/>
        <v>10</v>
      </c>
      <c r="U18" s="96">
        <f t="shared" si="4"/>
        <v>10</v>
      </c>
      <c r="V18" s="96">
        <f t="shared" si="4"/>
        <v>10</v>
      </c>
      <c r="W18" s="110">
        <f t="shared" si="5"/>
        <v>55</v>
      </c>
    </row>
    <row r="19" spans="1:23" s="38" customFormat="1" ht="9.4" customHeight="1" x14ac:dyDescent="0.2">
      <c r="A19" s="86" t="s">
        <v>14</v>
      </c>
      <c r="B19" s="87">
        <v>9</v>
      </c>
      <c r="C19" s="87">
        <v>4.76</v>
      </c>
      <c r="D19" s="88">
        <v>0.2</v>
      </c>
      <c r="E19" s="89">
        <v>0</v>
      </c>
      <c r="F19" s="99">
        <v>5</v>
      </c>
      <c r="G19" s="99"/>
      <c r="H19" s="100">
        <v>10</v>
      </c>
      <c r="I19" s="99"/>
      <c r="J19" s="101">
        <v>10</v>
      </c>
      <c r="K19" s="93">
        <f t="shared" si="1"/>
        <v>25</v>
      </c>
      <c r="L19" s="94">
        <f t="shared" si="6"/>
        <v>45</v>
      </c>
      <c r="M19" s="94">
        <f t="shared" si="7"/>
        <v>0</v>
      </c>
      <c r="N19" s="94">
        <f t="shared" si="8"/>
        <v>90</v>
      </c>
      <c r="O19" s="94">
        <f t="shared" si="9"/>
        <v>0</v>
      </c>
      <c r="P19" s="94">
        <f t="shared" si="10"/>
        <v>90</v>
      </c>
      <c r="Q19" s="95">
        <f t="shared" si="3"/>
        <v>225</v>
      </c>
      <c r="R19" s="102">
        <f t="shared" si="4"/>
        <v>5</v>
      </c>
      <c r="S19" s="102">
        <f t="shared" si="4"/>
        <v>0</v>
      </c>
      <c r="T19" s="102">
        <f t="shared" si="4"/>
        <v>10</v>
      </c>
      <c r="U19" s="102">
        <f t="shared" si="4"/>
        <v>0</v>
      </c>
      <c r="V19" s="102">
        <f t="shared" si="4"/>
        <v>10</v>
      </c>
      <c r="W19" s="97">
        <f t="shared" si="5"/>
        <v>25</v>
      </c>
    </row>
    <row r="20" spans="1:23" s="38" customFormat="1" ht="9.4" customHeight="1" x14ac:dyDescent="0.2">
      <c r="A20" s="86" t="s">
        <v>37</v>
      </c>
      <c r="B20" s="87">
        <v>9</v>
      </c>
      <c r="C20" s="87">
        <v>4.76</v>
      </c>
      <c r="D20" s="88">
        <v>0.2</v>
      </c>
      <c r="E20" s="89">
        <v>0</v>
      </c>
      <c r="F20" s="99"/>
      <c r="G20" s="99"/>
      <c r="H20" s="100"/>
      <c r="I20" s="99">
        <v>10</v>
      </c>
      <c r="J20" s="101"/>
      <c r="K20" s="93">
        <f t="shared" si="1"/>
        <v>10</v>
      </c>
      <c r="L20" s="94">
        <f t="shared" si="6"/>
        <v>0</v>
      </c>
      <c r="M20" s="94">
        <f t="shared" si="7"/>
        <v>0</v>
      </c>
      <c r="N20" s="94">
        <f t="shared" si="8"/>
        <v>0</v>
      </c>
      <c r="O20" s="94">
        <f t="shared" si="9"/>
        <v>90</v>
      </c>
      <c r="P20" s="94">
        <f t="shared" si="10"/>
        <v>0</v>
      </c>
      <c r="Q20" s="95">
        <f t="shared" si="3"/>
        <v>90</v>
      </c>
      <c r="R20" s="102">
        <f t="shared" si="4"/>
        <v>0</v>
      </c>
      <c r="S20" s="102">
        <f t="shared" si="4"/>
        <v>0</v>
      </c>
      <c r="T20" s="102">
        <f t="shared" si="4"/>
        <v>0</v>
      </c>
      <c r="U20" s="102">
        <f t="shared" si="4"/>
        <v>10</v>
      </c>
      <c r="V20" s="102">
        <f t="shared" si="4"/>
        <v>0</v>
      </c>
      <c r="W20" s="97">
        <f t="shared" si="5"/>
        <v>10</v>
      </c>
    </row>
    <row r="21" spans="1:23" s="38" customFormat="1" ht="9.4" customHeight="1" x14ac:dyDescent="0.2">
      <c r="A21" s="86" t="s">
        <v>38</v>
      </c>
      <c r="B21" s="87">
        <v>9</v>
      </c>
      <c r="C21" s="87">
        <v>4.76</v>
      </c>
      <c r="D21" s="88">
        <v>0.2</v>
      </c>
      <c r="E21" s="89">
        <v>0</v>
      </c>
      <c r="F21" s="99">
        <v>20</v>
      </c>
      <c r="G21" s="99">
        <v>20</v>
      </c>
      <c r="H21" s="100">
        <v>20</v>
      </c>
      <c r="I21" s="99">
        <v>10</v>
      </c>
      <c r="J21" s="101">
        <v>10</v>
      </c>
      <c r="K21" s="93">
        <f t="shared" si="1"/>
        <v>80</v>
      </c>
      <c r="L21" s="94">
        <f t="shared" si="6"/>
        <v>180</v>
      </c>
      <c r="M21" s="94">
        <f t="shared" si="7"/>
        <v>180</v>
      </c>
      <c r="N21" s="94">
        <f t="shared" si="8"/>
        <v>180</v>
      </c>
      <c r="O21" s="94">
        <f t="shared" si="9"/>
        <v>90</v>
      </c>
      <c r="P21" s="94">
        <f t="shared" si="10"/>
        <v>90</v>
      </c>
      <c r="Q21" s="95">
        <f t="shared" si="3"/>
        <v>720</v>
      </c>
      <c r="R21" s="102">
        <f t="shared" si="4"/>
        <v>20</v>
      </c>
      <c r="S21" s="102">
        <f t="shared" si="4"/>
        <v>20</v>
      </c>
      <c r="T21" s="102">
        <f t="shared" si="4"/>
        <v>20</v>
      </c>
      <c r="U21" s="102">
        <f t="shared" si="4"/>
        <v>10</v>
      </c>
      <c r="V21" s="102">
        <f t="shared" si="4"/>
        <v>10</v>
      </c>
      <c r="W21" s="97">
        <f t="shared" si="5"/>
        <v>80</v>
      </c>
    </row>
    <row r="22" spans="1:23" s="38" customFormat="1" ht="9.4" customHeight="1" x14ac:dyDescent="0.2">
      <c r="A22" s="86" t="s">
        <v>40</v>
      </c>
      <c r="B22" s="87">
        <v>9.1999999999999993</v>
      </c>
      <c r="C22" s="87">
        <v>4.87</v>
      </c>
      <c r="D22" s="88">
        <v>0.2</v>
      </c>
      <c r="E22" s="89">
        <v>0</v>
      </c>
      <c r="F22" s="99">
        <v>20</v>
      </c>
      <c r="G22" s="99">
        <v>20</v>
      </c>
      <c r="H22" s="100">
        <v>20</v>
      </c>
      <c r="I22" s="99">
        <v>20</v>
      </c>
      <c r="J22" s="101"/>
      <c r="K22" s="93">
        <f t="shared" si="1"/>
        <v>80</v>
      </c>
      <c r="L22" s="94">
        <f t="shared" si="6"/>
        <v>184</v>
      </c>
      <c r="M22" s="94">
        <f t="shared" si="7"/>
        <v>184</v>
      </c>
      <c r="N22" s="94">
        <f t="shared" si="8"/>
        <v>184</v>
      </c>
      <c r="O22" s="94">
        <f t="shared" si="9"/>
        <v>184</v>
      </c>
      <c r="P22" s="94">
        <f t="shared" si="10"/>
        <v>0</v>
      </c>
      <c r="Q22" s="95">
        <f t="shared" si="3"/>
        <v>736</v>
      </c>
      <c r="R22" s="102">
        <f t="shared" si="4"/>
        <v>20</v>
      </c>
      <c r="S22" s="102">
        <f t="shared" si="4"/>
        <v>20</v>
      </c>
      <c r="T22" s="102">
        <f t="shared" si="4"/>
        <v>20</v>
      </c>
      <c r="U22" s="102">
        <f t="shared" si="4"/>
        <v>20</v>
      </c>
      <c r="V22" s="102">
        <f t="shared" si="4"/>
        <v>0</v>
      </c>
      <c r="W22" s="97">
        <f t="shared" si="5"/>
        <v>80</v>
      </c>
    </row>
    <row r="23" spans="1:23" s="38" customFormat="1" ht="9.4" customHeight="1" x14ac:dyDescent="0.2">
      <c r="A23" s="86" t="s">
        <v>100</v>
      </c>
      <c r="B23" s="87">
        <v>72</v>
      </c>
      <c r="C23" s="87">
        <v>43.29</v>
      </c>
      <c r="D23" s="88">
        <v>0.09</v>
      </c>
      <c r="E23" s="89">
        <v>0</v>
      </c>
      <c r="F23" s="99">
        <v>10</v>
      </c>
      <c r="G23" s="99">
        <v>10</v>
      </c>
      <c r="H23" s="100">
        <v>5</v>
      </c>
      <c r="I23" s="99"/>
      <c r="J23" s="101"/>
      <c r="K23" s="93">
        <f t="shared" si="1"/>
        <v>25</v>
      </c>
      <c r="L23" s="94">
        <f t="shared" si="6"/>
        <v>720</v>
      </c>
      <c r="M23" s="94">
        <f t="shared" si="7"/>
        <v>720</v>
      </c>
      <c r="N23" s="94">
        <f t="shared" si="8"/>
        <v>360</v>
      </c>
      <c r="O23" s="94">
        <f t="shared" si="9"/>
        <v>0</v>
      </c>
      <c r="P23" s="94">
        <f t="shared" si="10"/>
        <v>0</v>
      </c>
      <c r="Q23" s="95">
        <f t="shared" si="3"/>
        <v>1800</v>
      </c>
      <c r="R23" s="102">
        <f t="shared" si="4"/>
        <v>10</v>
      </c>
      <c r="S23" s="102">
        <f t="shared" si="4"/>
        <v>10</v>
      </c>
      <c r="T23" s="102">
        <f t="shared" si="4"/>
        <v>5</v>
      </c>
      <c r="U23" s="102">
        <f t="shared" si="4"/>
        <v>0</v>
      </c>
      <c r="V23" s="102">
        <f t="shared" si="4"/>
        <v>0</v>
      </c>
      <c r="W23" s="97">
        <f t="shared" si="5"/>
        <v>25</v>
      </c>
    </row>
    <row r="24" spans="1:23" s="38" customFormat="1" ht="9.4" customHeight="1" x14ac:dyDescent="0.2">
      <c r="A24" s="86" t="s">
        <v>106</v>
      </c>
      <c r="B24" s="87">
        <v>25.5</v>
      </c>
      <c r="C24" s="87">
        <v>16.009999999999998</v>
      </c>
      <c r="D24" s="88">
        <v>0.05</v>
      </c>
      <c r="E24" s="89">
        <v>0</v>
      </c>
      <c r="F24" s="99"/>
      <c r="G24" s="99"/>
      <c r="H24" s="100">
        <v>5</v>
      </c>
      <c r="I24" s="99"/>
      <c r="J24" s="101"/>
      <c r="K24" s="93">
        <f t="shared" si="1"/>
        <v>5</v>
      </c>
      <c r="L24" s="94">
        <f t="shared" si="6"/>
        <v>0</v>
      </c>
      <c r="M24" s="94">
        <f t="shared" si="7"/>
        <v>0</v>
      </c>
      <c r="N24" s="94">
        <f t="shared" si="8"/>
        <v>127.5</v>
      </c>
      <c r="O24" s="94">
        <f t="shared" si="9"/>
        <v>0</v>
      </c>
      <c r="P24" s="94">
        <f t="shared" si="10"/>
        <v>0</v>
      </c>
      <c r="Q24" s="95">
        <f t="shared" si="3"/>
        <v>127.5</v>
      </c>
      <c r="R24" s="102">
        <f t="shared" si="4"/>
        <v>0</v>
      </c>
      <c r="S24" s="102">
        <f t="shared" si="4"/>
        <v>0</v>
      </c>
      <c r="T24" s="102">
        <f t="shared" si="4"/>
        <v>5</v>
      </c>
      <c r="U24" s="102">
        <f t="shared" si="4"/>
        <v>0</v>
      </c>
      <c r="V24" s="102">
        <f t="shared" si="4"/>
        <v>0</v>
      </c>
      <c r="W24" s="97">
        <f t="shared" si="5"/>
        <v>5</v>
      </c>
    </row>
    <row r="25" spans="1:23" s="38" customFormat="1" ht="9.4" customHeight="1" x14ac:dyDescent="0.2">
      <c r="A25" s="111" t="s">
        <v>85</v>
      </c>
      <c r="B25" s="112">
        <v>21</v>
      </c>
      <c r="C25" s="87">
        <v>10.68</v>
      </c>
      <c r="D25" s="88">
        <v>0.23</v>
      </c>
      <c r="E25" s="89">
        <v>0</v>
      </c>
      <c r="F25" s="99"/>
      <c r="G25" s="99"/>
      <c r="H25" s="100">
        <v>5</v>
      </c>
      <c r="I25" s="99"/>
      <c r="J25" s="101"/>
      <c r="K25" s="93">
        <f t="shared" si="1"/>
        <v>5</v>
      </c>
      <c r="L25" s="94">
        <f t="shared" si="6"/>
        <v>0</v>
      </c>
      <c r="M25" s="94">
        <f t="shared" si="7"/>
        <v>0</v>
      </c>
      <c r="N25" s="94">
        <f t="shared" si="8"/>
        <v>105</v>
      </c>
      <c r="O25" s="94">
        <f t="shared" si="9"/>
        <v>0</v>
      </c>
      <c r="P25" s="94">
        <f t="shared" si="10"/>
        <v>0</v>
      </c>
      <c r="Q25" s="95">
        <f t="shared" si="3"/>
        <v>105</v>
      </c>
      <c r="R25" s="102">
        <f t="shared" si="4"/>
        <v>0</v>
      </c>
      <c r="S25" s="102">
        <f t="shared" si="4"/>
        <v>0</v>
      </c>
      <c r="T25" s="102">
        <f t="shared" si="4"/>
        <v>5</v>
      </c>
      <c r="U25" s="102">
        <f t="shared" si="4"/>
        <v>0</v>
      </c>
      <c r="V25" s="102">
        <f t="shared" si="4"/>
        <v>0</v>
      </c>
      <c r="W25" s="97">
        <f t="shared" si="5"/>
        <v>5</v>
      </c>
    </row>
    <row r="26" spans="1:23" s="38" customFormat="1" ht="9.4" customHeight="1" x14ac:dyDescent="0.2">
      <c r="A26" s="86" t="s">
        <v>41</v>
      </c>
      <c r="B26" s="87">
        <v>19.95</v>
      </c>
      <c r="C26" s="87">
        <v>11.879999999999999</v>
      </c>
      <c r="D26" s="88">
        <v>0.15</v>
      </c>
      <c r="E26" s="89">
        <v>0</v>
      </c>
      <c r="F26" s="99"/>
      <c r="G26" s="99"/>
      <c r="H26" s="100">
        <v>20</v>
      </c>
      <c r="I26" s="99"/>
      <c r="J26" s="101"/>
      <c r="K26" s="93">
        <f t="shared" si="1"/>
        <v>20</v>
      </c>
      <c r="L26" s="94">
        <f t="shared" si="6"/>
        <v>0</v>
      </c>
      <c r="M26" s="94">
        <f t="shared" si="7"/>
        <v>0</v>
      </c>
      <c r="N26" s="94">
        <f t="shared" si="8"/>
        <v>399</v>
      </c>
      <c r="O26" s="94">
        <f t="shared" si="9"/>
        <v>0</v>
      </c>
      <c r="P26" s="94">
        <f t="shared" si="10"/>
        <v>0</v>
      </c>
      <c r="Q26" s="95">
        <f t="shared" si="3"/>
        <v>399</v>
      </c>
      <c r="R26" s="102">
        <f t="shared" si="4"/>
        <v>0</v>
      </c>
      <c r="S26" s="102">
        <f t="shared" si="4"/>
        <v>0</v>
      </c>
      <c r="T26" s="102">
        <f t="shared" si="4"/>
        <v>20</v>
      </c>
      <c r="U26" s="102">
        <f t="shared" si="4"/>
        <v>0</v>
      </c>
      <c r="V26" s="102">
        <f t="shared" si="4"/>
        <v>0</v>
      </c>
      <c r="W26" s="97">
        <f t="shared" si="5"/>
        <v>20</v>
      </c>
    </row>
    <row r="27" spans="1:23" s="38" customFormat="1" ht="9.4" customHeight="1" x14ac:dyDescent="0.2">
      <c r="A27" s="86" t="s">
        <v>95</v>
      </c>
      <c r="B27" s="87">
        <v>28</v>
      </c>
      <c r="C27" s="87">
        <v>16.84</v>
      </c>
      <c r="D27" s="88">
        <v>0.09</v>
      </c>
      <c r="E27" s="89">
        <v>0</v>
      </c>
      <c r="F27" s="99">
        <v>60</v>
      </c>
      <c r="G27" s="99">
        <v>100</v>
      </c>
      <c r="H27" s="100">
        <v>80</v>
      </c>
      <c r="I27" s="99">
        <v>50</v>
      </c>
      <c r="J27" s="101"/>
      <c r="K27" s="93">
        <f t="shared" si="1"/>
        <v>290</v>
      </c>
      <c r="L27" s="94">
        <f t="shared" si="6"/>
        <v>1680</v>
      </c>
      <c r="M27" s="94">
        <f t="shared" si="7"/>
        <v>2800</v>
      </c>
      <c r="N27" s="94">
        <f t="shared" si="8"/>
        <v>2240</v>
      </c>
      <c r="O27" s="94">
        <f t="shared" si="9"/>
        <v>1400</v>
      </c>
      <c r="P27" s="94">
        <f t="shared" si="10"/>
        <v>0</v>
      </c>
      <c r="Q27" s="95">
        <f t="shared" si="3"/>
        <v>8120</v>
      </c>
      <c r="R27" s="102">
        <f t="shared" si="4"/>
        <v>60</v>
      </c>
      <c r="S27" s="102">
        <f t="shared" si="4"/>
        <v>100</v>
      </c>
      <c r="T27" s="102">
        <f t="shared" si="4"/>
        <v>80</v>
      </c>
      <c r="U27" s="102">
        <f t="shared" si="4"/>
        <v>50</v>
      </c>
      <c r="V27" s="102">
        <f t="shared" si="4"/>
        <v>0</v>
      </c>
      <c r="W27" s="97">
        <f t="shared" si="5"/>
        <v>290</v>
      </c>
    </row>
    <row r="28" spans="1:23" s="38" customFormat="1" ht="9.4" customHeight="1" x14ac:dyDescent="0.2">
      <c r="A28" s="86" t="s">
        <v>107</v>
      </c>
      <c r="B28" s="87">
        <v>54.1</v>
      </c>
      <c r="C28" s="87">
        <v>32.54</v>
      </c>
      <c r="D28" s="88">
        <v>0.09</v>
      </c>
      <c r="E28" s="89">
        <v>0</v>
      </c>
      <c r="F28" s="99">
        <v>10</v>
      </c>
      <c r="G28" s="99">
        <v>20</v>
      </c>
      <c r="H28" s="100"/>
      <c r="I28" s="99">
        <v>10</v>
      </c>
      <c r="J28" s="101"/>
      <c r="K28" s="93">
        <f t="shared" ref="K28:K54" si="11">SUM(F28:J28)</f>
        <v>40</v>
      </c>
      <c r="L28" s="94">
        <f t="shared" si="6"/>
        <v>541</v>
      </c>
      <c r="M28" s="94">
        <f t="shared" si="7"/>
        <v>1082</v>
      </c>
      <c r="N28" s="94">
        <f t="shared" si="8"/>
        <v>0</v>
      </c>
      <c r="O28" s="94">
        <f t="shared" si="9"/>
        <v>541</v>
      </c>
      <c r="P28" s="94">
        <f t="shared" si="10"/>
        <v>0</v>
      </c>
      <c r="Q28" s="95">
        <f t="shared" ref="Q28:Q69" si="12">SUM(L28:P28)</f>
        <v>2164</v>
      </c>
      <c r="R28" s="102">
        <f t="shared" si="4"/>
        <v>10</v>
      </c>
      <c r="S28" s="102">
        <f t="shared" si="4"/>
        <v>20</v>
      </c>
      <c r="T28" s="102">
        <f t="shared" si="4"/>
        <v>0</v>
      </c>
      <c r="U28" s="102">
        <f t="shared" si="4"/>
        <v>10</v>
      </c>
      <c r="V28" s="102">
        <f t="shared" si="4"/>
        <v>0</v>
      </c>
      <c r="W28" s="97">
        <f t="shared" ref="W28:W69" si="13">SUM(R28:V28)</f>
        <v>40</v>
      </c>
    </row>
    <row r="29" spans="1:23" s="38" customFormat="1" ht="9.4" customHeight="1" x14ac:dyDescent="0.2">
      <c r="A29" s="86" t="s">
        <v>101</v>
      </c>
      <c r="B29" s="87">
        <v>24.4</v>
      </c>
      <c r="C29" s="87">
        <v>14.65</v>
      </c>
      <c r="D29" s="88">
        <v>0.09</v>
      </c>
      <c r="E29" s="89">
        <v>0</v>
      </c>
      <c r="F29" s="99">
        <v>30</v>
      </c>
      <c r="G29" s="99">
        <v>10</v>
      </c>
      <c r="H29" s="100"/>
      <c r="I29" s="99">
        <v>50</v>
      </c>
      <c r="J29" s="101">
        <v>10</v>
      </c>
      <c r="K29" s="93">
        <f t="shared" si="11"/>
        <v>100</v>
      </c>
      <c r="L29" s="94">
        <f t="shared" si="6"/>
        <v>732</v>
      </c>
      <c r="M29" s="94">
        <f t="shared" si="7"/>
        <v>244</v>
      </c>
      <c r="N29" s="94">
        <f t="shared" si="8"/>
        <v>0</v>
      </c>
      <c r="O29" s="94">
        <f t="shared" si="9"/>
        <v>1220</v>
      </c>
      <c r="P29" s="94">
        <f t="shared" si="10"/>
        <v>244</v>
      </c>
      <c r="Q29" s="95">
        <f t="shared" si="12"/>
        <v>2440</v>
      </c>
      <c r="R29" s="102">
        <f t="shared" si="4"/>
        <v>30</v>
      </c>
      <c r="S29" s="102">
        <f t="shared" si="4"/>
        <v>10</v>
      </c>
      <c r="T29" s="102">
        <f t="shared" si="4"/>
        <v>0</v>
      </c>
      <c r="U29" s="102">
        <f t="shared" si="4"/>
        <v>50</v>
      </c>
      <c r="V29" s="102">
        <f t="shared" si="4"/>
        <v>10</v>
      </c>
      <c r="W29" s="97">
        <f t="shared" si="13"/>
        <v>100</v>
      </c>
    </row>
    <row r="30" spans="1:23" s="38" customFormat="1" ht="9.4" customHeight="1" x14ac:dyDescent="0.2">
      <c r="A30" s="86" t="s">
        <v>103</v>
      </c>
      <c r="B30" s="87">
        <v>6.8</v>
      </c>
      <c r="C30" s="87">
        <v>4.09</v>
      </c>
      <c r="D30" s="88">
        <v>0.09</v>
      </c>
      <c r="E30" s="89">
        <v>0</v>
      </c>
      <c r="F30" s="99">
        <v>20</v>
      </c>
      <c r="G30" s="99">
        <v>10</v>
      </c>
      <c r="H30" s="100"/>
      <c r="I30" s="99">
        <v>30</v>
      </c>
      <c r="J30" s="101">
        <v>10</v>
      </c>
      <c r="K30" s="93">
        <f t="shared" si="11"/>
        <v>70</v>
      </c>
      <c r="L30" s="94">
        <f t="shared" si="6"/>
        <v>136</v>
      </c>
      <c r="M30" s="94">
        <f t="shared" si="7"/>
        <v>68</v>
      </c>
      <c r="N30" s="94">
        <f t="shared" si="8"/>
        <v>0</v>
      </c>
      <c r="O30" s="94">
        <f t="shared" si="9"/>
        <v>204</v>
      </c>
      <c r="P30" s="94">
        <f t="shared" si="10"/>
        <v>68</v>
      </c>
      <c r="Q30" s="95">
        <f t="shared" si="12"/>
        <v>476</v>
      </c>
      <c r="R30" s="102">
        <f t="shared" si="4"/>
        <v>20</v>
      </c>
      <c r="S30" s="102">
        <f t="shared" si="4"/>
        <v>10</v>
      </c>
      <c r="T30" s="102">
        <f t="shared" si="4"/>
        <v>0</v>
      </c>
      <c r="U30" s="102">
        <f t="shared" si="4"/>
        <v>30</v>
      </c>
      <c r="V30" s="102">
        <f t="shared" si="4"/>
        <v>10</v>
      </c>
      <c r="W30" s="97">
        <f t="shared" si="13"/>
        <v>70</v>
      </c>
    </row>
    <row r="31" spans="1:23" s="38" customFormat="1" ht="9.4" customHeight="1" x14ac:dyDescent="0.2">
      <c r="A31" s="86" t="s">
        <v>102</v>
      </c>
      <c r="B31" s="87">
        <v>13.4</v>
      </c>
      <c r="C31" s="87">
        <v>8.06</v>
      </c>
      <c r="D31" s="88">
        <v>0.09</v>
      </c>
      <c r="E31" s="89">
        <v>0</v>
      </c>
      <c r="F31" s="99">
        <v>30</v>
      </c>
      <c r="G31" s="99">
        <v>60</v>
      </c>
      <c r="H31" s="100">
        <v>30</v>
      </c>
      <c r="I31" s="99">
        <v>50</v>
      </c>
      <c r="J31" s="101">
        <v>10</v>
      </c>
      <c r="K31" s="93">
        <f t="shared" si="11"/>
        <v>180</v>
      </c>
      <c r="L31" s="94">
        <f t="shared" si="6"/>
        <v>402</v>
      </c>
      <c r="M31" s="94">
        <f t="shared" si="7"/>
        <v>804</v>
      </c>
      <c r="N31" s="94">
        <f t="shared" si="8"/>
        <v>402</v>
      </c>
      <c r="O31" s="94">
        <f t="shared" si="9"/>
        <v>670</v>
      </c>
      <c r="P31" s="94">
        <f t="shared" si="10"/>
        <v>134</v>
      </c>
      <c r="Q31" s="95">
        <f t="shared" si="12"/>
        <v>2412</v>
      </c>
      <c r="R31" s="102">
        <f t="shared" si="4"/>
        <v>30</v>
      </c>
      <c r="S31" s="102">
        <f t="shared" si="4"/>
        <v>60</v>
      </c>
      <c r="T31" s="102">
        <f t="shared" si="4"/>
        <v>30</v>
      </c>
      <c r="U31" s="102">
        <f t="shared" si="4"/>
        <v>50</v>
      </c>
      <c r="V31" s="102">
        <f t="shared" si="4"/>
        <v>10</v>
      </c>
      <c r="W31" s="97">
        <f t="shared" si="13"/>
        <v>180</v>
      </c>
    </row>
    <row r="32" spans="1:23" ht="9.4" customHeight="1" x14ac:dyDescent="0.2">
      <c r="A32" s="86" t="s">
        <v>112</v>
      </c>
      <c r="B32" s="87">
        <v>39</v>
      </c>
      <c r="C32" s="87">
        <v>20.62</v>
      </c>
      <c r="D32" s="88">
        <v>0.2</v>
      </c>
      <c r="E32" s="89">
        <v>0</v>
      </c>
      <c r="F32" s="90">
        <v>10</v>
      </c>
      <c r="G32" s="90">
        <v>5</v>
      </c>
      <c r="H32" s="91">
        <v>20</v>
      </c>
      <c r="I32" s="90">
        <v>0</v>
      </c>
      <c r="J32" s="92"/>
      <c r="K32" s="93">
        <f t="shared" si="11"/>
        <v>35</v>
      </c>
      <c r="L32" s="94">
        <f t="shared" si="6"/>
        <v>390</v>
      </c>
      <c r="M32" s="94">
        <f t="shared" si="7"/>
        <v>195</v>
      </c>
      <c r="N32" s="94">
        <f t="shared" si="8"/>
        <v>780</v>
      </c>
      <c r="O32" s="94">
        <f t="shared" si="9"/>
        <v>0</v>
      </c>
      <c r="P32" s="94">
        <f t="shared" si="10"/>
        <v>0</v>
      </c>
      <c r="Q32" s="95">
        <f t="shared" si="12"/>
        <v>1365</v>
      </c>
      <c r="R32" s="96">
        <f t="shared" si="4"/>
        <v>10</v>
      </c>
      <c r="S32" s="96">
        <f t="shared" si="4"/>
        <v>5</v>
      </c>
      <c r="T32" s="96">
        <f t="shared" si="4"/>
        <v>20</v>
      </c>
      <c r="U32" s="96">
        <f t="shared" si="4"/>
        <v>0</v>
      </c>
      <c r="V32" s="96">
        <f t="shared" si="4"/>
        <v>0</v>
      </c>
      <c r="W32" s="97">
        <f t="shared" si="13"/>
        <v>35</v>
      </c>
    </row>
    <row r="33" spans="1:23" ht="9.4" customHeight="1" x14ac:dyDescent="0.2">
      <c r="A33" s="86" t="s">
        <v>44</v>
      </c>
      <c r="B33" s="87">
        <v>79</v>
      </c>
      <c r="C33" s="87">
        <v>41.76</v>
      </c>
      <c r="D33" s="88">
        <v>0.2</v>
      </c>
      <c r="E33" s="89">
        <v>0</v>
      </c>
      <c r="F33" s="90"/>
      <c r="G33" s="90"/>
      <c r="H33" s="91">
        <v>10</v>
      </c>
      <c r="I33" s="90">
        <v>10</v>
      </c>
      <c r="J33" s="92">
        <v>10</v>
      </c>
      <c r="K33" s="93">
        <f t="shared" si="11"/>
        <v>30</v>
      </c>
      <c r="L33" s="94">
        <f t="shared" si="6"/>
        <v>0</v>
      </c>
      <c r="M33" s="94">
        <f t="shared" si="7"/>
        <v>0</v>
      </c>
      <c r="N33" s="94">
        <f t="shared" si="8"/>
        <v>790</v>
      </c>
      <c r="O33" s="94">
        <f t="shared" si="9"/>
        <v>790</v>
      </c>
      <c r="P33" s="94">
        <f t="shared" si="10"/>
        <v>790</v>
      </c>
      <c r="Q33" s="95">
        <f t="shared" si="12"/>
        <v>2370</v>
      </c>
      <c r="R33" s="96">
        <f t="shared" si="4"/>
        <v>0</v>
      </c>
      <c r="S33" s="96">
        <f t="shared" si="4"/>
        <v>0</v>
      </c>
      <c r="T33" s="96">
        <f t="shared" si="4"/>
        <v>10</v>
      </c>
      <c r="U33" s="96">
        <f t="shared" si="4"/>
        <v>10</v>
      </c>
      <c r="V33" s="96">
        <f t="shared" si="4"/>
        <v>10</v>
      </c>
      <c r="W33" s="97">
        <f t="shared" si="13"/>
        <v>30</v>
      </c>
    </row>
    <row r="34" spans="1:23" ht="9.4" customHeight="1" x14ac:dyDescent="0.2">
      <c r="A34" s="86" t="s">
        <v>113</v>
      </c>
      <c r="B34" s="87">
        <v>29.5</v>
      </c>
      <c r="C34" s="87">
        <v>15.6</v>
      </c>
      <c r="D34" s="88">
        <v>0.2</v>
      </c>
      <c r="E34" s="89">
        <v>0</v>
      </c>
      <c r="F34" s="90">
        <v>10</v>
      </c>
      <c r="G34" s="90"/>
      <c r="H34" s="91">
        <v>20</v>
      </c>
      <c r="I34" s="90"/>
      <c r="J34" s="92"/>
      <c r="K34" s="93">
        <f t="shared" si="11"/>
        <v>30</v>
      </c>
      <c r="L34" s="94">
        <f t="shared" si="6"/>
        <v>295</v>
      </c>
      <c r="M34" s="94">
        <f t="shared" si="7"/>
        <v>0</v>
      </c>
      <c r="N34" s="94">
        <f t="shared" si="8"/>
        <v>590</v>
      </c>
      <c r="O34" s="94">
        <f t="shared" si="9"/>
        <v>0</v>
      </c>
      <c r="P34" s="94">
        <f t="shared" si="10"/>
        <v>0</v>
      </c>
      <c r="Q34" s="95">
        <f t="shared" si="12"/>
        <v>885</v>
      </c>
      <c r="R34" s="96">
        <f t="shared" si="4"/>
        <v>10</v>
      </c>
      <c r="S34" s="96">
        <f t="shared" si="4"/>
        <v>0</v>
      </c>
      <c r="T34" s="96">
        <f t="shared" si="4"/>
        <v>20</v>
      </c>
      <c r="U34" s="96">
        <f t="shared" si="4"/>
        <v>0</v>
      </c>
      <c r="V34" s="96">
        <f t="shared" si="4"/>
        <v>0</v>
      </c>
      <c r="W34" s="97">
        <f t="shared" si="13"/>
        <v>30</v>
      </c>
    </row>
    <row r="35" spans="1:23" ht="9.4" customHeight="1" x14ac:dyDescent="0.2">
      <c r="A35" s="86" t="s">
        <v>43</v>
      </c>
      <c r="B35" s="87">
        <v>54.6</v>
      </c>
      <c r="C35" s="87">
        <v>28.86</v>
      </c>
      <c r="D35" s="88">
        <v>0.2</v>
      </c>
      <c r="E35" s="89">
        <v>0</v>
      </c>
      <c r="F35" s="90"/>
      <c r="G35" s="90"/>
      <c r="H35" s="91">
        <v>10</v>
      </c>
      <c r="I35" s="90">
        <v>5</v>
      </c>
      <c r="J35" s="92">
        <v>10</v>
      </c>
      <c r="K35" s="93">
        <f t="shared" si="11"/>
        <v>25</v>
      </c>
      <c r="L35" s="94">
        <f t="shared" si="6"/>
        <v>0</v>
      </c>
      <c r="M35" s="94">
        <f t="shared" si="7"/>
        <v>0</v>
      </c>
      <c r="N35" s="94">
        <f t="shared" si="8"/>
        <v>546</v>
      </c>
      <c r="O35" s="94">
        <f t="shared" si="9"/>
        <v>273</v>
      </c>
      <c r="P35" s="94">
        <f t="shared" si="10"/>
        <v>546</v>
      </c>
      <c r="Q35" s="95">
        <f t="shared" si="12"/>
        <v>1365</v>
      </c>
      <c r="R35" s="96">
        <f t="shared" si="4"/>
        <v>0</v>
      </c>
      <c r="S35" s="96">
        <f t="shared" si="4"/>
        <v>0</v>
      </c>
      <c r="T35" s="96">
        <f t="shared" si="4"/>
        <v>10</v>
      </c>
      <c r="U35" s="96">
        <f t="shared" si="4"/>
        <v>5</v>
      </c>
      <c r="V35" s="96">
        <f t="shared" si="4"/>
        <v>10</v>
      </c>
      <c r="W35" s="97">
        <f t="shared" si="13"/>
        <v>25</v>
      </c>
    </row>
    <row r="36" spans="1:23" ht="9.4" customHeight="1" x14ac:dyDescent="0.2">
      <c r="A36" s="86" t="s">
        <v>94</v>
      </c>
      <c r="B36" s="87">
        <v>40.4</v>
      </c>
      <c r="C36" s="87">
        <v>24.29</v>
      </c>
      <c r="D36" s="88">
        <v>0.09</v>
      </c>
      <c r="E36" s="89">
        <v>0</v>
      </c>
      <c r="F36" s="90">
        <v>25</v>
      </c>
      <c r="G36" s="90">
        <v>50</v>
      </c>
      <c r="H36" s="91">
        <v>10</v>
      </c>
      <c r="I36" s="90">
        <v>30</v>
      </c>
      <c r="J36" s="92"/>
      <c r="K36" s="93">
        <f t="shared" si="11"/>
        <v>115</v>
      </c>
      <c r="L36" s="94">
        <f t="shared" si="6"/>
        <v>1010</v>
      </c>
      <c r="M36" s="94">
        <f t="shared" si="7"/>
        <v>2020</v>
      </c>
      <c r="N36" s="94">
        <f t="shared" si="8"/>
        <v>404</v>
      </c>
      <c r="O36" s="94">
        <f t="shared" si="9"/>
        <v>1212</v>
      </c>
      <c r="P36" s="94">
        <f t="shared" si="10"/>
        <v>0</v>
      </c>
      <c r="Q36" s="95">
        <f t="shared" si="12"/>
        <v>4646</v>
      </c>
      <c r="R36" s="96">
        <f t="shared" si="4"/>
        <v>25</v>
      </c>
      <c r="S36" s="96">
        <f t="shared" si="4"/>
        <v>50</v>
      </c>
      <c r="T36" s="96">
        <f t="shared" si="4"/>
        <v>10</v>
      </c>
      <c r="U36" s="96">
        <f t="shared" si="4"/>
        <v>30</v>
      </c>
      <c r="V36" s="96">
        <f t="shared" si="4"/>
        <v>0</v>
      </c>
      <c r="W36" s="97">
        <f t="shared" si="13"/>
        <v>115</v>
      </c>
    </row>
    <row r="37" spans="1:23" ht="9.4" customHeight="1" x14ac:dyDescent="0.2">
      <c r="A37" s="86" t="s">
        <v>45</v>
      </c>
      <c r="B37" s="87">
        <v>28.4</v>
      </c>
      <c r="C37" s="87">
        <v>14.46</v>
      </c>
      <c r="D37" s="88">
        <v>0.23</v>
      </c>
      <c r="E37" s="89">
        <v>0</v>
      </c>
      <c r="F37" s="90">
        <v>75</v>
      </c>
      <c r="G37" s="90">
        <v>100</v>
      </c>
      <c r="H37" s="91">
        <v>80</v>
      </c>
      <c r="I37" s="90">
        <v>60</v>
      </c>
      <c r="J37" s="92">
        <v>60</v>
      </c>
      <c r="K37" s="93">
        <f t="shared" si="11"/>
        <v>375</v>
      </c>
      <c r="L37" s="94">
        <f t="shared" si="6"/>
        <v>2130</v>
      </c>
      <c r="M37" s="94">
        <f t="shared" si="7"/>
        <v>2840</v>
      </c>
      <c r="N37" s="94">
        <f t="shared" si="8"/>
        <v>2272</v>
      </c>
      <c r="O37" s="94">
        <f t="shared" si="9"/>
        <v>1704</v>
      </c>
      <c r="P37" s="94">
        <f t="shared" si="10"/>
        <v>1704</v>
      </c>
      <c r="Q37" s="95">
        <f t="shared" si="12"/>
        <v>10650</v>
      </c>
      <c r="R37" s="96">
        <f t="shared" si="4"/>
        <v>75</v>
      </c>
      <c r="S37" s="96">
        <f t="shared" si="4"/>
        <v>100</v>
      </c>
      <c r="T37" s="96">
        <f t="shared" si="4"/>
        <v>80</v>
      </c>
      <c r="U37" s="96">
        <f t="shared" si="4"/>
        <v>60</v>
      </c>
      <c r="V37" s="96">
        <f t="shared" si="4"/>
        <v>60</v>
      </c>
      <c r="W37" s="97">
        <f t="shared" si="13"/>
        <v>375</v>
      </c>
    </row>
    <row r="38" spans="1:23" ht="9.4" customHeight="1" x14ac:dyDescent="0.2">
      <c r="A38" s="86" t="s">
        <v>89</v>
      </c>
      <c r="B38" s="87">
        <v>38.799999999999997</v>
      </c>
      <c r="C38" s="87">
        <v>21.79</v>
      </c>
      <c r="D38" s="88">
        <v>0.15</v>
      </c>
      <c r="E38" s="89">
        <v>0</v>
      </c>
      <c r="F38" s="90">
        <v>15</v>
      </c>
      <c r="G38" s="90">
        <v>10</v>
      </c>
      <c r="H38" s="91">
        <v>20</v>
      </c>
      <c r="I38" s="90"/>
      <c r="J38" s="92"/>
      <c r="K38" s="93">
        <f t="shared" si="11"/>
        <v>45</v>
      </c>
      <c r="L38" s="94">
        <f t="shared" si="6"/>
        <v>582</v>
      </c>
      <c r="M38" s="94">
        <f t="shared" si="7"/>
        <v>388</v>
      </c>
      <c r="N38" s="94">
        <f t="shared" si="8"/>
        <v>776</v>
      </c>
      <c r="O38" s="94">
        <f t="shared" si="9"/>
        <v>0</v>
      </c>
      <c r="P38" s="94">
        <f t="shared" si="10"/>
        <v>0</v>
      </c>
      <c r="Q38" s="95">
        <f t="shared" si="12"/>
        <v>1746</v>
      </c>
      <c r="R38" s="96">
        <f t="shared" ref="R38:V69" si="14">F38*(1+$E38)</f>
        <v>15</v>
      </c>
      <c r="S38" s="96">
        <f t="shared" si="14"/>
        <v>10</v>
      </c>
      <c r="T38" s="96">
        <f t="shared" si="14"/>
        <v>20</v>
      </c>
      <c r="U38" s="96">
        <f t="shared" si="14"/>
        <v>0</v>
      </c>
      <c r="V38" s="96">
        <f t="shared" si="14"/>
        <v>0</v>
      </c>
      <c r="W38" s="97">
        <f t="shared" si="13"/>
        <v>45</v>
      </c>
    </row>
    <row r="39" spans="1:23" ht="9.4" customHeight="1" x14ac:dyDescent="0.2">
      <c r="A39" s="86" t="s">
        <v>114</v>
      </c>
      <c r="B39" s="87">
        <v>27.1</v>
      </c>
      <c r="C39" s="87">
        <v>15.229999999999999</v>
      </c>
      <c r="D39" s="88">
        <v>0.15</v>
      </c>
      <c r="E39" s="89">
        <v>0</v>
      </c>
      <c r="F39" s="90">
        <v>10</v>
      </c>
      <c r="G39" s="90"/>
      <c r="H39" s="91">
        <v>20</v>
      </c>
      <c r="I39" s="90">
        <v>30</v>
      </c>
      <c r="J39" s="92"/>
      <c r="K39" s="93">
        <f t="shared" si="11"/>
        <v>60</v>
      </c>
      <c r="L39" s="94">
        <f t="shared" si="6"/>
        <v>271</v>
      </c>
      <c r="M39" s="94">
        <f t="shared" si="7"/>
        <v>0</v>
      </c>
      <c r="N39" s="94">
        <f t="shared" si="8"/>
        <v>542</v>
      </c>
      <c r="O39" s="94">
        <f t="shared" si="9"/>
        <v>813</v>
      </c>
      <c r="P39" s="94">
        <f t="shared" si="10"/>
        <v>0</v>
      </c>
      <c r="Q39" s="95">
        <f t="shared" si="12"/>
        <v>1626</v>
      </c>
      <c r="R39" s="96">
        <f t="shared" si="14"/>
        <v>10</v>
      </c>
      <c r="S39" s="96">
        <f t="shared" si="14"/>
        <v>0</v>
      </c>
      <c r="T39" s="96">
        <f t="shared" si="14"/>
        <v>20</v>
      </c>
      <c r="U39" s="96">
        <f t="shared" si="14"/>
        <v>30</v>
      </c>
      <c r="V39" s="96">
        <f t="shared" si="14"/>
        <v>0</v>
      </c>
      <c r="W39" s="97">
        <f t="shared" si="13"/>
        <v>60</v>
      </c>
    </row>
    <row r="40" spans="1:23" ht="9.4" customHeight="1" x14ac:dyDescent="0.2">
      <c r="A40" s="86" t="s">
        <v>46</v>
      </c>
      <c r="B40" s="87">
        <v>75</v>
      </c>
      <c r="C40" s="87">
        <v>42.12</v>
      </c>
      <c r="D40" s="88">
        <v>0.15</v>
      </c>
      <c r="E40" s="89">
        <v>0</v>
      </c>
      <c r="F40" s="90">
        <v>5</v>
      </c>
      <c r="G40" s="90">
        <v>5</v>
      </c>
      <c r="H40" s="91">
        <v>5</v>
      </c>
      <c r="I40" s="90">
        <v>10</v>
      </c>
      <c r="J40" s="92"/>
      <c r="K40" s="93">
        <f t="shared" si="11"/>
        <v>25</v>
      </c>
      <c r="L40" s="94">
        <f t="shared" si="6"/>
        <v>375</v>
      </c>
      <c r="M40" s="94">
        <f t="shared" si="7"/>
        <v>375</v>
      </c>
      <c r="N40" s="94">
        <f t="shared" si="8"/>
        <v>375</v>
      </c>
      <c r="O40" s="94">
        <f t="shared" si="9"/>
        <v>750</v>
      </c>
      <c r="P40" s="94">
        <f t="shared" si="10"/>
        <v>0</v>
      </c>
      <c r="Q40" s="95">
        <f t="shared" si="12"/>
        <v>1875</v>
      </c>
      <c r="R40" s="96">
        <f t="shared" si="14"/>
        <v>5</v>
      </c>
      <c r="S40" s="96">
        <f t="shared" si="14"/>
        <v>5</v>
      </c>
      <c r="T40" s="96">
        <f t="shared" si="14"/>
        <v>5</v>
      </c>
      <c r="U40" s="96">
        <f t="shared" si="14"/>
        <v>10</v>
      </c>
      <c r="V40" s="96">
        <f t="shared" si="14"/>
        <v>0</v>
      </c>
      <c r="W40" s="97">
        <f t="shared" si="13"/>
        <v>25</v>
      </c>
    </row>
    <row r="41" spans="1:23" ht="9.4" customHeight="1" x14ac:dyDescent="0.2">
      <c r="A41" s="86" t="s">
        <v>49</v>
      </c>
      <c r="B41" s="87">
        <v>55</v>
      </c>
      <c r="C41" s="87">
        <v>25.44</v>
      </c>
      <c r="D41" s="88">
        <v>0.3</v>
      </c>
      <c r="E41" s="89">
        <v>0</v>
      </c>
      <c r="F41" s="90">
        <v>60</v>
      </c>
      <c r="G41" s="90">
        <v>100</v>
      </c>
      <c r="H41" s="91">
        <v>40</v>
      </c>
      <c r="I41" s="90">
        <v>30</v>
      </c>
      <c r="J41" s="92">
        <v>10</v>
      </c>
      <c r="K41" s="93">
        <f t="shared" si="11"/>
        <v>240</v>
      </c>
      <c r="L41" s="94">
        <f t="shared" si="6"/>
        <v>3300</v>
      </c>
      <c r="M41" s="94">
        <f t="shared" si="7"/>
        <v>5500</v>
      </c>
      <c r="N41" s="94">
        <f t="shared" si="8"/>
        <v>2200</v>
      </c>
      <c r="O41" s="94">
        <f t="shared" si="9"/>
        <v>1650</v>
      </c>
      <c r="P41" s="94">
        <f t="shared" si="10"/>
        <v>550</v>
      </c>
      <c r="Q41" s="95">
        <f t="shared" si="12"/>
        <v>13200</v>
      </c>
      <c r="R41" s="96">
        <f t="shared" si="14"/>
        <v>60</v>
      </c>
      <c r="S41" s="96">
        <f t="shared" si="14"/>
        <v>100</v>
      </c>
      <c r="T41" s="96">
        <f t="shared" si="14"/>
        <v>40</v>
      </c>
      <c r="U41" s="96">
        <f t="shared" si="14"/>
        <v>30</v>
      </c>
      <c r="V41" s="96">
        <f t="shared" si="14"/>
        <v>10</v>
      </c>
      <c r="W41" s="97">
        <f t="shared" si="13"/>
        <v>240</v>
      </c>
    </row>
    <row r="42" spans="1:23" s="38" customFormat="1" ht="9.4" customHeight="1" x14ac:dyDescent="0.2">
      <c r="A42" s="86" t="s">
        <v>51</v>
      </c>
      <c r="B42" s="87">
        <v>42</v>
      </c>
      <c r="C42" s="87">
        <v>19.43</v>
      </c>
      <c r="D42" s="88">
        <v>0.3</v>
      </c>
      <c r="E42" s="89">
        <v>0</v>
      </c>
      <c r="F42" s="86">
        <v>20</v>
      </c>
      <c r="G42" s="86"/>
      <c r="H42" s="113"/>
      <c r="I42" s="86">
        <v>10</v>
      </c>
      <c r="J42" s="114"/>
      <c r="K42" s="93">
        <f t="shared" si="11"/>
        <v>30</v>
      </c>
      <c r="L42" s="94">
        <f t="shared" si="6"/>
        <v>840</v>
      </c>
      <c r="M42" s="94">
        <f t="shared" si="7"/>
        <v>0</v>
      </c>
      <c r="N42" s="94">
        <f t="shared" si="8"/>
        <v>0</v>
      </c>
      <c r="O42" s="94">
        <f t="shared" si="9"/>
        <v>420</v>
      </c>
      <c r="P42" s="94">
        <f t="shared" si="10"/>
        <v>0</v>
      </c>
      <c r="Q42" s="95">
        <f t="shared" si="12"/>
        <v>1260</v>
      </c>
      <c r="R42" s="102">
        <f t="shared" si="14"/>
        <v>20</v>
      </c>
      <c r="S42" s="102">
        <f t="shared" si="14"/>
        <v>0</v>
      </c>
      <c r="T42" s="102">
        <f t="shared" si="14"/>
        <v>0</v>
      </c>
      <c r="U42" s="102">
        <f t="shared" si="14"/>
        <v>10</v>
      </c>
      <c r="V42" s="102">
        <f t="shared" si="14"/>
        <v>0</v>
      </c>
      <c r="W42" s="97">
        <f t="shared" si="13"/>
        <v>30</v>
      </c>
    </row>
    <row r="43" spans="1:23" s="38" customFormat="1" ht="9.4" customHeight="1" x14ac:dyDescent="0.2">
      <c r="A43" s="86" t="s">
        <v>99</v>
      </c>
      <c r="B43" s="87">
        <v>69</v>
      </c>
      <c r="C43" s="87">
        <v>42.86</v>
      </c>
      <c r="D43" s="88">
        <v>0.06</v>
      </c>
      <c r="E43" s="89">
        <v>0</v>
      </c>
      <c r="F43" s="86">
        <v>5</v>
      </c>
      <c r="G43" s="86"/>
      <c r="H43" s="115">
        <v>5</v>
      </c>
      <c r="I43" s="86"/>
      <c r="J43" s="114"/>
      <c r="K43" s="93">
        <f t="shared" si="11"/>
        <v>10</v>
      </c>
      <c r="L43" s="94">
        <f t="shared" si="6"/>
        <v>345</v>
      </c>
      <c r="M43" s="94">
        <f t="shared" si="7"/>
        <v>0</v>
      </c>
      <c r="N43" s="94">
        <f t="shared" si="8"/>
        <v>345</v>
      </c>
      <c r="O43" s="94">
        <f t="shared" si="9"/>
        <v>0</v>
      </c>
      <c r="P43" s="94">
        <f t="shared" si="10"/>
        <v>0</v>
      </c>
      <c r="Q43" s="95">
        <f t="shared" si="12"/>
        <v>690</v>
      </c>
      <c r="R43" s="102">
        <f t="shared" si="14"/>
        <v>5</v>
      </c>
      <c r="S43" s="102">
        <f t="shared" si="14"/>
        <v>0</v>
      </c>
      <c r="T43" s="102">
        <f t="shared" si="14"/>
        <v>5</v>
      </c>
      <c r="U43" s="102">
        <f t="shared" si="14"/>
        <v>0</v>
      </c>
      <c r="V43" s="102">
        <f t="shared" si="14"/>
        <v>0</v>
      </c>
      <c r="W43" s="97">
        <f t="shared" si="13"/>
        <v>10</v>
      </c>
    </row>
    <row r="44" spans="1:23" s="38" customFormat="1" ht="9.4" customHeight="1" x14ac:dyDescent="0.2">
      <c r="A44" s="111" t="s">
        <v>52</v>
      </c>
      <c r="B44" s="112">
        <v>42</v>
      </c>
      <c r="C44" s="87">
        <v>20.82</v>
      </c>
      <c r="D44" s="88">
        <v>0.25</v>
      </c>
      <c r="E44" s="89">
        <v>0</v>
      </c>
      <c r="F44" s="86">
        <v>25</v>
      </c>
      <c r="G44" s="86">
        <v>20</v>
      </c>
      <c r="H44" s="115">
        <v>30</v>
      </c>
      <c r="I44" s="86">
        <v>20</v>
      </c>
      <c r="J44" s="114"/>
      <c r="K44" s="93">
        <f t="shared" si="11"/>
        <v>95</v>
      </c>
      <c r="L44" s="94">
        <f t="shared" si="6"/>
        <v>1050</v>
      </c>
      <c r="M44" s="94">
        <f t="shared" si="7"/>
        <v>840</v>
      </c>
      <c r="N44" s="94">
        <f t="shared" si="8"/>
        <v>1260</v>
      </c>
      <c r="O44" s="94">
        <f t="shared" si="9"/>
        <v>840</v>
      </c>
      <c r="P44" s="94">
        <f t="shared" si="10"/>
        <v>0</v>
      </c>
      <c r="Q44" s="95">
        <f t="shared" si="12"/>
        <v>3990</v>
      </c>
      <c r="R44" s="102">
        <f t="shared" si="14"/>
        <v>25</v>
      </c>
      <c r="S44" s="102">
        <f t="shared" si="14"/>
        <v>20</v>
      </c>
      <c r="T44" s="102">
        <f t="shared" si="14"/>
        <v>30</v>
      </c>
      <c r="U44" s="102">
        <f t="shared" si="14"/>
        <v>20</v>
      </c>
      <c r="V44" s="102">
        <f t="shared" si="14"/>
        <v>0</v>
      </c>
      <c r="W44" s="97">
        <f t="shared" si="13"/>
        <v>95</v>
      </c>
    </row>
    <row r="45" spans="1:23" s="38" customFormat="1" ht="9.4" customHeight="1" x14ac:dyDescent="0.2">
      <c r="A45" s="86" t="s">
        <v>53</v>
      </c>
      <c r="B45" s="87">
        <v>18</v>
      </c>
      <c r="C45" s="87">
        <v>9.16</v>
      </c>
      <c r="D45" s="88">
        <v>0.23</v>
      </c>
      <c r="E45" s="89">
        <v>0</v>
      </c>
      <c r="F45" s="86">
        <v>50</v>
      </c>
      <c r="G45" s="86">
        <v>80</v>
      </c>
      <c r="H45" s="115">
        <v>80</v>
      </c>
      <c r="I45" s="86"/>
      <c r="J45" s="114"/>
      <c r="K45" s="93">
        <f t="shared" si="11"/>
        <v>210</v>
      </c>
      <c r="L45" s="94">
        <f t="shared" si="6"/>
        <v>900</v>
      </c>
      <c r="M45" s="94">
        <f t="shared" si="7"/>
        <v>1440</v>
      </c>
      <c r="N45" s="94">
        <f t="shared" si="8"/>
        <v>1440</v>
      </c>
      <c r="O45" s="94">
        <f t="shared" si="9"/>
        <v>0</v>
      </c>
      <c r="P45" s="94">
        <f t="shared" si="10"/>
        <v>0</v>
      </c>
      <c r="Q45" s="95">
        <f t="shared" si="12"/>
        <v>3780</v>
      </c>
      <c r="R45" s="102">
        <f t="shared" si="14"/>
        <v>50</v>
      </c>
      <c r="S45" s="102">
        <f t="shared" si="14"/>
        <v>80</v>
      </c>
      <c r="T45" s="102">
        <f t="shared" si="14"/>
        <v>80</v>
      </c>
      <c r="U45" s="102">
        <f t="shared" si="14"/>
        <v>0</v>
      </c>
      <c r="V45" s="102">
        <f t="shared" si="14"/>
        <v>0</v>
      </c>
      <c r="W45" s="97">
        <f t="shared" si="13"/>
        <v>210</v>
      </c>
    </row>
    <row r="46" spans="1:23" s="38" customFormat="1" ht="9.4" customHeight="1" x14ac:dyDescent="0.2">
      <c r="A46" s="86" t="s">
        <v>54</v>
      </c>
      <c r="B46" s="87">
        <v>185</v>
      </c>
      <c r="C46" s="87">
        <v>103.9</v>
      </c>
      <c r="D46" s="88">
        <v>0.15</v>
      </c>
      <c r="E46" s="89">
        <v>0</v>
      </c>
      <c r="F46" s="86"/>
      <c r="G46" s="86"/>
      <c r="H46" s="115">
        <v>5</v>
      </c>
      <c r="I46" s="86">
        <v>5</v>
      </c>
      <c r="J46" s="114"/>
      <c r="K46" s="93">
        <f t="shared" si="11"/>
        <v>10</v>
      </c>
      <c r="L46" s="94">
        <f t="shared" si="6"/>
        <v>0</v>
      </c>
      <c r="M46" s="94">
        <f t="shared" si="7"/>
        <v>0</v>
      </c>
      <c r="N46" s="94">
        <f t="shared" si="8"/>
        <v>925</v>
      </c>
      <c r="O46" s="94">
        <f t="shared" si="9"/>
        <v>925</v>
      </c>
      <c r="P46" s="94">
        <f t="shared" si="10"/>
        <v>0</v>
      </c>
      <c r="Q46" s="95">
        <f t="shared" si="12"/>
        <v>1850</v>
      </c>
      <c r="R46" s="102">
        <f t="shared" si="14"/>
        <v>0</v>
      </c>
      <c r="S46" s="102">
        <f t="shared" si="14"/>
        <v>0</v>
      </c>
      <c r="T46" s="102">
        <f t="shared" si="14"/>
        <v>5</v>
      </c>
      <c r="U46" s="102">
        <f t="shared" si="14"/>
        <v>5</v>
      </c>
      <c r="V46" s="102">
        <f t="shared" si="14"/>
        <v>0</v>
      </c>
      <c r="W46" s="97">
        <f t="shared" si="13"/>
        <v>10</v>
      </c>
    </row>
    <row r="47" spans="1:23" s="38" customFormat="1" ht="9.4" customHeight="1" x14ac:dyDescent="0.2">
      <c r="A47" s="86" t="s">
        <v>55</v>
      </c>
      <c r="B47" s="87">
        <v>55</v>
      </c>
      <c r="C47" s="87">
        <v>29.08</v>
      </c>
      <c r="D47" s="88">
        <v>0.2</v>
      </c>
      <c r="E47" s="89">
        <v>0</v>
      </c>
      <c r="F47" s="86">
        <v>15</v>
      </c>
      <c r="G47" s="86"/>
      <c r="H47" s="115">
        <v>30</v>
      </c>
      <c r="I47" s="86"/>
      <c r="J47" s="114"/>
      <c r="K47" s="93">
        <f t="shared" si="11"/>
        <v>45</v>
      </c>
      <c r="L47" s="94">
        <f t="shared" si="6"/>
        <v>825</v>
      </c>
      <c r="M47" s="94">
        <f t="shared" si="7"/>
        <v>0</v>
      </c>
      <c r="N47" s="94">
        <f t="shared" si="8"/>
        <v>1650</v>
      </c>
      <c r="O47" s="94">
        <f t="shared" si="9"/>
        <v>0</v>
      </c>
      <c r="P47" s="94">
        <f t="shared" si="10"/>
        <v>0</v>
      </c>
      <c r="Q47" s="95">
        <f t="shared" si="12"/>
        <v>2475</v>
      </c>
      <c r="R47" s="102">
        <f t="shared" si="14"/>
        <v>15</v>
      </c>
      <c r="S47" s="102">
        <f t="shared" si="14"/>
        <v>0</v>
      </c>
      <c r="T47" s="102">
        <f t="shared" si="14"/>
        <v>30</v>
      </c>
      <c r="U47" s="102">
        <f t="shared" si="14"/>
        <v>0</v>
      </c>
      <c r="V47" s="102">
        <f t="shared" si="14"/>
        <v>0</v>
      </c>
      <c r="W47" s="97">
        <f t="shared" si="13"/>
        <v>45</v>
      </c>
    </row>
    <row r="48" spans="1:23" s="38" customFormat="1" ht="9.4" customHeight="1" x14ac:dyDescent="0.2">
      <c r="A48" s="86" t="s">
        <v>56</v>
      </c>
      <c r="B48" s="87">
        <v>89</v>
      </c>
      <c r="C48" s="87">
        <v>47.04</v>
      </c>
      <c r="D48" s="88">
        <v>0.2</v>
      </c>
      <c r="E48" s="89">
        <v>0</v>
      </c>
      <c r="F48" s="86">
        <v>20</v>
      </c>
      <c r="G48" s="86">
        <v>20</v>
      </c>
      <c r="H48" s="115">
        <v>10</v>
      </c>
      <c r="I48" s="86">
        <v>10</v>
      </c>
      <c r="J48" s="114"/>
      <c r="K48" s="93">
        <f t="shared" si="11"/>
        <v>60</v>
      </c>
      <c r="L48" s="94">
        <f t="shared" si="6"/>
        <v>1780</v>
      </c>
      <c r="M48" s="94">
        <f t="shared" si="7"/>
        <v>1780</v>
      </c>
      <c r="N48" s="94">
        <f t="shared" si="8"/>
        <v>890</v>
      </c>
      <c r="O48" s="94">
        <f t="shared" si="9"/>
        <v>890</v>
      </c>
      <c r="P48" s="94">
        <f t="shared" si="10"/>
        <v>0</v>
      </c>
      <c r="Q48" s="95">
        <f t="shared" si="12"/>
        <v>5340</v>
      </c>
      <c r="R48" s="102">
        <f t="shared" si="14"/>
        <v>20</v>
      </c>
      <c r="S48" s="102">
        <f t="shared" si="14"/>
        <v>20</v>
      </c>
      <c r="T48" s="102">
        <f t="shared" si="14"/>
        <v>10</v>
      </c>
      <c r="U48" s="102">
        <f t="shared" si="14"/>
        <v>10</v>
      </c>
      <c r="V48" s="102">
        <f t="shared" si="14"/>
        <v>0</v>
      </c>
      <c r="W48" s="97">
        <f t="shared" si="13"/>
        <v>60</v>
      </c>
    </row>
    <row r="49" spans="1:23" s="38" customFormat="1" ht="9.4" customHeight="1" x14ac:dyDescent="0.2">
      <c r="A49" s="86" t="s">
        <v>57</v>
      </c>
      <c r="B49" s="87">
        <v>160</v>
      </c>
      <c r="C49" s="87">
        <v>84.58</v>
      </c>
      <c r="D49" s="88">
        <v>0.2</v>
      </c>
      <c r="E49" s="89">
        <v>0</v>
      </c>
      <c r="F49" s="86"/>
      <c r="G49" s="86">
        <v>10</v>
      </c>
      <c r="H49" s="113"/>
      <c r="I49" s="86">
        <v>15</v>
      </c>
      <c r="J49" s="114"/>
      <c r="K49" s="93">
        <f t="shared" si="11"/>
        <v>25</v>
      </c>
      <c r="L49" s="94">
        <f t="shared" si="6"/>
        <v>0</v>
      </c>
      <c r="M49" s="94">
        <f t="shared" si="7"/>
        <v>1600</v>
      </c>
      <c r="N49" s="94">
        <f t="shared" si="8"/>
        <v>0</v>
      </c>
      <c r="O49" s="94">
        <f t="shared" si="9"/>
        <v>2400</v>
      </c>
      <c r="P49" s="94">
        <f t="shared" si="10"/>
        <v>0</v>
      </c>
      <c r="Q49" s="95">
        <f t="shared" si="12"/>
        <v>4000</v>
      </c>
      <c r="R49" s="102">
        <f t="shared" si="14"/>
        <v>0</v>
      </c>
      <c r="S49" s="102">
        <f t="shared" si="14"/>
        <v>10</v>
      </c>
      <c r="T49" s="102">
        <f t="shared" si="14"/>
        <v>0</v>
      </c>
      <c r="U49" s="102">
        <f t="shared" si="14"/>
        <v>15</v>
      </c>
      <c r="V49" s="102">
        <f t="shared" si="14"/>
        <v>0</v>
      </c>
      <c r="W49" s="97">
        <f t="shared" si="13"/>
        <v>25</v>
      </c>
    </row>
    <row r="50" spans="1:23" s="38" customFormat="1" ht="9.4" customHeight="1" x14ac:dyDescent="0.2">
      <c r="A50" s="86" t="s">
        <v>58</v>
      </c>
      <c r="B50" s="87">
        <v>33</v>
      </c>
      <c r="C50" s="87">
        <v>17.45</v>
      </c>
      <c r="D50" s="88">
        <v>0.2</v>
      </c>
      <c r="E50" s="89">
        <v>0</v>
      </c>
      <c r="F50" s="86">
        <v>10</v>
      </c>
      <c r="G50" s="86"/>
      <c r="H50" s="115">
        <v>20</v>
      </c>
      <c r="I50" s="86">
        <v>10</v>
      </c>
      <c r="J50" s="114">
        <v>10</v>
      </c>
      <c r="K50" s="93">
        <f t="shared" si="11"/>
        <v>50</v>
      </c>
      <c r="L50" s="94">
        <f t="shared" si="6"/>
        <v>330</v>
      </c>
      <c r="M50" s="94">
        <f t="shared" si="7"/>
        <v>0</v>
      </c>
      <c r="N50" s="94">
        <f t="shared" si="8"/>
        <v>660</v>
      </c>
      <c r="O50" s="94">
        <f t="shared" si="9"/>
        <v>330</v>
      </c>
      <c r="P50" s="94">
        <f t="shared" si="10"/>
        <v>330</v>
      </c>
      <c r="Q50" s="95">
        <f t="shared" si="12"/>
        <v>1650</v>
      </c>
      <c r="R50" s="102">
        <f t="shared" si="14"/>
        <v>10</v>
      </c>
      <c r="S50" s="102">
        <f t="shared" si="14"/>
        <v>0</v>
      </c>
      <c r="T50" s="102">
        <f t="shared" si="14"/>
        <v>20</v>
      </c>
      <c r="U50" s="102">
        <f t="shared" si="14"/>
        <v>10</v>
      </c>
      <c r="V50" s="102">
        <f t="shared" si="14"/>
        <v>10</v>
      </c>
      <c r="W50" s="97">
        <f t="shared" si="13"/>
        <v>50</v>
      </c>
    </row>
    <row r="51" spans="1:23" s="38" customFormat="1" ht="9.4" customHeight="1" x14ac:dyDescent="0.2">
      <c r="A51" s="86" t="s">
        <v>59</v>
      </c>
      <c r="B51" s="87">
        <v>40</v>
      </c>
      <c r="C51" s="87">
        <v>21.15</v>
      </c>
      <c r="D51" s="88">
        <v>0.2</v>
      </c>
      <c r="E51" s="89">
        <v>0</v>
      </c>
      <c r="F51" s="86"/>
      <c r="G51" s="86"/>
      <c r="H51" s="113"/>
      <c r="I51" s="86">
        <v>5</v>
      </c>
      <c r="J51" s="114"/>
      <c r="K51" s="93">
        <f t="shared" si="11"/>
        <v>5</v>
      </c>
      <c r="L51" s="94">
        <f t="shared" si="6"/>
        <v>0</v>
      </c>
      <c r="M51" s="94">
        <f t="shared" si="7"/>
        <v>0</v>
      </c>
      <c r="N51" s="94">
        <f t="shared" si="8"/>
        <v>0</v>
      </c>
      <c r="O51" s="94">
        <f t="shared" si="9"/>
        <v>200</v>
      </c>
      <c r="P51" s="94">
        <f t="shared" si="10"/>
        <v>0</v>
      </c>
      <c r="Q51" s="95">
        <f t="shared" si="12"/>
        <v>200</v>
      </c>
      <c r="R51" s="102">
        <f t="shared" si="14"/>
        <v>0</v>
      </c>
      <c r="S51" s="102">
        <f t="shared" si="14"/>
        <v>0</v>
      </c>
      <c r="T51" s="102">
        <f t="shared" si="14"/>
        <v>0</v>
      </c>
      <c r="U51" s="102">
        <f t="shared" si="14"/>
        <v>5</v>
      </c>
      <c r="V51" s="102">
        <f t="shared" si="14"/>
        <v>0</v>
      </c>
      <c r="W51" s="97">
        <f t="shared" si="13"/>
        <v>5</v>
      </c>
    </row>
    <row r="52" spans="1:23" s="38" customFormat="1" ht="9.4" customHeight="1" x14ac:dyDescent="0.2">
      <c r="A52" s="86" t="s">
        <v>60</v>
      </c>
      <c r="B52" s="87">
        <v>33</v>
      </c>
      <c r="C52" s="87">
        <v>17.45</v>
      </c>
      <c r="D52" s="88">
        <v>0.2</v>
      </c>
      <c r="E52" s="89">
        <v>0</v>
      </c>
      <c r="F52" s="86">
        <v>10</v>
      </c>
      <c r="G52" s="86"/>
      <c r="H52" s="115">
        <v>30</v>
      </c>
      <c r="I52" s="86"/>
      <c r="J52" s="114">
        <v>10</v>
      </c>
      <c r="K52" s="93">
        <f t="shared" si="11"/>
        <v>50</v>
      </c>
      <c r="L52" s="94">
        <f t="shared" si="6"/>
        <v>330</v>
      </c>
      <c r="M52" s="94">
        <f t="shared" si="7"/>
        <v>0</v>
      </c>
      <c r="N52" s="94">
        <f t="shared" si="8"/>
        <v>990</v>
      </c>
      <c r="O52" s="94">
        <f t="shared" si="9"/>
        <v>0</v>
      </c>
      <c r="P52" s="94">
        <f t="shared" si="10"/>
        <v>330</v>
      </c>
      <c r="Q52" s="95">
        <f t="shared" si="12"/>
        <v>1650</v>
      </c>
      <c r="R52" s="102">
        <f t="shared" si="14"/>
        <v>10</v>
      </c>
      <c r="S52" s="102">
        <f t="shared" si="14"/>
        <v>0</v>
      </c>
      <c r="T52" s="102">
        <f t="shared" si="14"/>
        <v>30</v>
      </c>
      <c r="U52" s="102">
        <f t="shared" si="14"/>
        <v>0</v>
      </c>
      <c r="V52" s="102">
        <f t="shared" si="14"/>
        <v>10</v>
      </c>
      <c r="W52" s="97">
        <f t="shared" si="13"/>
        <v>50</v>
      </c>
    </row>
    <row r="53" spans="1:23" s="38" customFormat="1" ht="9.4" customHeight="1" x14ac:dyDescent="0.2">
      <c r="A53" s="86" t="s">
        <v>108</v>
      </c>
      <c r="B53" s="87">
        <v>26.4</v>
      </c>
      <c r="C53" s="87">
        <v>16.41</v>
      </c>
      <c r="D53" s="88">
        <v>0.06</v>
      </c>
      <c r="E53" s="89">
        <v>0</v>
      </c>
      <c r="F53" s="86"/>
      <c r="G53" s="86"/>
      <c r="H53" s="115">
        <v>10</v>
      </c>
      <c r="I53" s="86">
        <v>10</v>
      </c>
      <c r="J53" s="114">
        <v>0</v>
      </c>
      <c r="K53" s="93">
        <f t="shared" si="11"/>
        <v>20</v>
      </c>
      <c r="L53" s="94">
        <f t="shared" si="6"/>
        <v>0</v>
      </c>
      <c r="M53" s="94">
        <f t="shared" si="7"/>
        <v>0</v>
      </c>
      <c r="N53" s="94">
        <f t="shared" si="8"/>
        <v>264</v>
      </c>
      <c r="O53" s="94">
        <f t="shared" si="9"/>
        <v>264</v>
      </c>
      <c r="P53" s="94">
        <f t="shared" si="10"/>
        <v>0</v>
      </c>
      <c r="Q53" s="95">
        <f t="shared" si="12"/>
        <v>528</v>
      </c>
      <c r="R53" s="102">
        <f t="shared" si="14"/>
        <v>0</v>
      </c>
      <c r="S53" s="102">
        <f t="shared" si="14"/>
        <v>0</v>
      </c>
      <c r="T53" s="102">
        <f t="shared" si="14"/>
        <v>10</v>
      </c>
      <c r="U53" s="102">
        <f t="shared" si="14"/>
        <v>10</v>
      </c>
      <c r="V53" s="102">
        <f t="shared" si="14"/>
        <v>0</v>
      </c>
      <c r="W53" s="97">
        <f t="shared" si="13"/>
        <v>20</v>
      </c>
    </row>
    <row r="54" spans="1:23" ht="9.4" customHeight="1" x14ac:dyDescent="0.2">
      <c r="A54" s="86" t="s">
        <v>90</v>
      </c>
      <c r="B54" s="87">
        <v>40.5</v>
      </c>
      <c r="C54" s="87">
        <v>24.09</v>
      </c>
      <c r="D54" s="88">
        <v>0.1</v>
      </c>
      <c r="E54" s="89">
        <v>0</v>
      </c>
      <c r="F54" s="90">
        <v>40</v>
      </c>
      <c r="G54" s="90">
        <v>40</v>
      </c>
      <c r="H54" s="91">
        <v>20</v>
      </c>
      <c r="I54" s="90">
        <v>20</v>
      </c>
      <c r="J54" s="92">
        <v>20</v>
      </c>
      <c r="K54" s="93">
        <f t="shared" si="11"/>
        <v>140</v>
      </c>
      <c r="L54" s="94">
        <f t="shared" si="6"/>
        <v>1620</v>
      </c>
      <c r="M54" s="94">
        <f t="shared" si="7"/>
        <v>1620</v>
      </c>
      <c r="N54" s="94">
        <f t="shared" si="8"/>
        <v>810</v>
      </c>
      <c r="O54" s="94">
        <f t="shared" si="9"/>
        <v>810</v>
      </c>
      <c r="P54" s="94">
        <f t="shared" si="10"/>
        <v>810</v>
      </c>
      <c r="Q54" s="95">
        <f t="shared" si="12"/>
        <v>5670</v>
      </c>
      <c r="R54" s="96">
        <f t="shared" si="14"/>
        <v>40</v>
      </c>
      <c r="S54" s="96">
        <f t="shared" si="14"/>
        <v>40</v>
      </c>
      <c r="T54" s="96">
        <f t="shared" si="14"/>
        <v>20</v>
      </c>
      <c r="U54" s="96">
        <f t="shared" si="14"/>
        <v>20</v>
      </c>
      <c r="V54" s="96">
        <f t="shared" si="14"/>
        <v>20</v>
      </c>
      <c r="W54" s="97">
        <f t="shared" si="13"/>
        <v>140</v>
      </c>
    </row>
    <row r="55" spans="1:23" ht="9.4" customHeight="1" x14ac:dyDescent="0.2">
      <c r="A55" s="86" t="s">
        <v>91</v>
      </c>
      <c r="B55" s="87">
        <v>51.6</v>
      </c>
      <c r="C55" s="87">
        <v>30.69</v>
      </c>
      <c r="D55" s="88">
        <v>0.1</v>
      </c>
      <c r="E55" s="89">
        <v>0</v>
      </c>
      <c r="F55" s="90">
        <v>35</v>
      </c>
      <c r="G55" s="90">
        <v>30</v>
      </c>
      <c r="H55" s="91">
        <v>20</v>
      </c>
      <c r="I55" s="90">
        <v>50</v>
      </c>
      <c r="J55" s="92">
        <v>5</v>
      </c>
      <c r="K55" s="93">
        <f t="shared" ref="K55:K69" si="15">SUM(F55:J55)</f>
        <v>140</v>
      </c>
      <c r="L55" s="94">
        <f t="shared" si="6"/>
        <v>1806</v>
      </c>
      <c r="M55" s="94">
        <f t="shared" si="7"/>
        <v>1548</v>
      </c>
      <c r="N55" s="94">
        <f t="shared" si="8"/>
        <v>1032</v>
      </c>
      <c r="O55" s="94">
        <f t="shared" si="9"/>
        <v>2580</v>
      </c>
      <c r="P55" s="94">
        <f t="shared" si="10"/>
        <v>258</v>
      </c>
      <c r="Q55" s="95">
        <f t="shared" si="12"/>
        <v>7224</v>
      </c>
      <c r="R55" s="96">
        <f t="shared" si="14"/>
        <v>35</v>
      </c>
      <c r="S55" s="96">
        <f t="shared" si="14"/>
        <v>30</v>
      </c>
      <c r="T55" s="96">
        <f t="shared" si="14"/>
        <v>20</v>
      </c>
      <c r="U55" s="96">
        <f t="shared" si="14"/>
        <v>50</v>
      </c>
      <c r="V55" s="96">
        <f t="shared" si="14"/>
        <v>5</v>
      </c>
      <c r="W55" s="97">
        <f t="shared" si="13"/>
        <v>140</v>
      </c>
    </row>
    <row r="56" spans="1:23" ht="9.4" customHeight="1" x14ac:dyDescent="0.2">
      <c r="A56" s="86" t="s">
        <v>87</v>
      </c>
      <c r="B56" s="87">
        <v>16</v>
      </c>
      <c r="C56" s="87">
        <v>8.4599999999999991</v>
      </c>
      <c r="D56" s="88">
        <v>0.2</v>
      </c>
      <c r="E56" s="89">
        <v>0</v>
      </c>
      <c r="F56" s="116">
        <v>15</v>
      </c>
      <c r="G56" s="116">
        <v>30</v>
      </c>
      <c r="H56" s="117">
        <v>20</v>
      </c>
      <c r="I56" s="116">
        <v>40</v>
      </c>
      <c r="J56" s="118"/>
      <c r="K56" s="93">
        <f t="shared" si="15"/>
        <v>105</v>
      </c>
      <c r="L56" s="94">
        <f t="shared" si="6"/>
        <v>240</v>
      </c>
      <c r="M56" s="94">
        <f t="shared" si="7"/>
        <v>480</v>
      </c>
      <c r="N56" s="94">
        <f t="shared" si="8"/>
        <v>320</v>
      </c>
      <c r="O56" s="94">
        <f t="shared" si="9"/>
        <v>640</v>
      </c>
      <c r="P56" s="94">
        <f t="shared" si="10"/>
        <v>0</v>
      </c>
      <c r="Q56" s="95">
        <f t="shared" si="12"/>
        <v>1680</v>
      </c>
      <c r="R56" s="96">
        <f t="shared" si="14"/>
        <v>15</v>
      </c>
      <c r="S56" s="96">
        <f t="shared" si="14"/>
        <v>30</v>
      </c>
      <c r="T56" s="96">
        <f t="shared" si="14"/>
        <v>20</v>
      </c>
      <c r="U56" s="96">
        <f t="shared" si="14"/>
        <v>40</v>
      </c>
      <c r="V56" s="96">
        <f t="shared" si="14"/>
        <v>0</v>
      </c>
      <c r="W56" s="97">
        <f t="shared" si="13"/>
        <v>105</v>
      </c>
    </row>
    <row r="57" spans="1:23" ht="9.4" customHeight="1" x14ac:dyDescent="0.2">
      <c r="A57" s="86" t="s">
        <v>88</v>
      </c>
      <c r="B57" s="87">
        <v>19.3</v>
      </c>
      <c r="C57" s="87">
        <v>10.209999999999999</v>
      </c>
      <c r="D57" s="88">
        <v>0.2</v>
      </c>
      <c r="E57" s="89">
        <v>0</v>
      </c>
      <c r="F57" s="116">
        <v>15</v>
      </c>
      <c r="G57" s="116">
        <v>20</v>
      </c>
      <c r="H57" s="117">
        <v>30</v>
      </c>
      <c r="I57" s="116">
        <v>40</v>
      </c>
      <c r="J57" s="118"/>
      <c r="K57" s="93">
        <f t="shared" si="15"/>
        <v>105</v>
      </c>
      <c r="L57" s="94">
        <f t="shared" si="6"/>
        <v>289.5</v>
      </c>
      <c r="M57" s="94">
        <f t="shared" si="7"/>
        <v>386</v>
      </c>
      <c r="N57" s="94">
        <f t="shared" si="8"/>
        <v>579</v>
      </c>
      <c r="O57" s="94">
        <f t="shared" si="9"/>
        <v>772</v>
      </c>
      <c r="P57" s="94">
        <f t="shared" si="10"/>
        <v>0</v>
      </c>
      <c r="Q57" s="95">
        <f t="shared" si="12"/>
        <v>2026.5</v>
      </c>
      <c r="R57" s="96">
        <f t="shared" si="14"/>
        <v>15</v>
      </c>
      <c r="S57" s="96">
        <f t="shared" si="14"/>
        <v>20</v>
      </c>
      <c r="T57" s="96">
        <f t="shared" si="14"/>
        <v>30</v>
      </c>
      <c r="U57" s="96">
        <f t="shared" si="14"/>
        <v>40</v>
      </c>
      <c r="V57" s="96">
        <f t="shared" si="14"/>
        <v>0</v>
      </c>
      <c r="W57" s="97">
        <f t="shared" si="13"/>
        <v>105</v>
      </c>
    </row>
    <row r="58" spans="1:23" ht="9.4" customHeight="1" x14ac:dyDescent="0.2">
      <c r="A58" s="86" t="s">
        <v>63</v>
      </c>
      <c r="B58" s="87">
        <v>32.4</v>
      </c>
      <c r="C58" s="87">
        <v>18.190000000000001</v>
      </c>
      <c r="D58" s="88">
        <v>0.15</v>
      </c>
      <c r="E58" s="89">
        <v>0</v>
      </c>
      <c r="F58" s="90"/>
      <c r="G58" s="90"/>
      <c r="H58" s="91">
        <v>10</v>
      </c>
      <c r="I58" s="90"/>
      <c r="J58" s="92"/>
      <c r="K58" s="93">
        <f t="shared" si="15"/>
        <v>10</v>
      </c>
      <c r="L58" s="94">
        <f t="shared" si="6"/>
        <v>0</v>
      </c>
      <c r="M58" s="94">
        <f t="shared" si="7"/>
        <v>0</v>
      </c>
      <c r="N58" s="94">
        <f t="shared" si="8"/>
        <v>324</v>
      </c>
      <c r="O58" s="94">
        <f t="shared" si="9"/>
        <v>0</v>
      </c>
      <c r="P58" s="94">
        <f t="shared" si="10"/>
        <v>0</v>
      </c>
      <c r="Q58" s="95">
        <f t="shared" si="12"/>
        <v>324</v>
      </c>
      <c r="R58" s="96">
        <f t="shared" si="14"/>
        <v>0</v>
      </c>
      <c r="S58" s="96">
        <f t="shared" si="14"/>
        <v>0</v>
      </c>
      <c r="T58" s="96">
        <f t="shared" si="14"/>
        <v>10</v>
      </c>
      <c r="U58" s="96">
        <f t="shared" si="14"/>
        <v>0</v>
      </c>
      <c r="V58" s="96">
        <f t="shared" si="14"/>
        <v>0</v>
      </c>
      <c r="W58" s="97">
        <f t="shared" si="13"/>
        <v>10</v>
      </c>
    </row>
    <row r="59" spans="1:23" ht="9.4" customHeight="1" x14ac:dyDescent="0.2">
      <c r="A59" s="86" t="s">
        <v>65</v>
      </c>
      <c r="B59" s="87">
        <v>29.5</v>
      </c>
      <c r="C59" s="87">
        <v>15.010000000000002</v>
      </c>
      <c r="D59" s="88">
        <v>0.23</v>
      </c>
      <c r="E59" s="89">
        <v>0</v>
      </c>
      <c r="F59" s="105">
        <v>30</v>
      </c>
      <c r="G59" s="105">
        <v>20</v>
      </c>
      <c r="H59" s="91">
        <v>20</v>
      </c>
      <c r="I59" s="105">
        <v>20</v>
      </c>
      <c r="J59" s="107"/>
      <c r="K59" s="93">
        <f t="shared" si="15"/>
        <v>90</v>
      </c>
      <c r="L59" s="94">
        <f t="shared" si="6"/>
        <v>885</v>
      </c>
      <c r="M59" s="94">
        <f t="shared" si="7"/>
        <v>590</v>
      </c>
      <c r="N59" s="94">
        <f t="shared" si="8"/>
        <v>590</v>
      </c>
      <c r="O59" s="94">
        <f t="shared" si="9"/>
        <v>590</v>
      </c>
      <c r="P59" s="94">
        <f t="shared" si="10"/>
        <v>0</v>
      </c>
      <c r="Q59" s="95">
        <f t="shared" si="12"/>
        <v>2655</v>
      </c>
      <c r="R59" s="96">
        <f t="shared" si="14"/>
        <v>30</v>
      </c>
      <c r="S59" s="96">
        <f t="shared" si="14"/>
        <v>20</v>
      </c>
      <c r="T59" s="96">
        <f t="shared" si="14"/>
        <v>20</v>
      </c>
      <c r="U59" s="96">
        <f t="shared" si="14"/>
        <v>20</v>
      </c>
      <c r="V59" s="96">
        <f t="shared" si="14"/>
        <v>0</v>
      </c>
      <c r="W59" s="97">
        <f t="shared" si="13"/>
        <v>90</v>
      </c>
    </row>
    <row r="60" spans="1:23" ht="9.4" customHeight="1" x14ac:dyDescent="0.2">
      <c r="A60" s="86" t="s">
        <v>66</v>
      </c>
      <c r="B60" s="87">
        <v>121.4</v>
      </c>
      <c r="C60" s="87">
        <v>68.179999999999993</v>
      </c>
      <c r="D60" s="88">
        <v>0.15</v>
      </c>
      <c r="E60" s="89">
        <v>0</v>
      </c>
      <c r="F60" s="90"/>
      <c r="G60" s="90">
        <v>5</v>
      </c>
      <c r="H60" s="91"/>
      <c r="I60" s="90"/>
      <c r="J60" s="92"/>
      <c r="K60" s="93">
        <f t="shared" si="15"/>
        <v>5</v>
      </c>
      <c r="L60" s="94">
        <f t="shared" si="6"/>
        <v>0</v>
      </c>
      <c r="M60" s="94">
        <f t="shared" si="7"/>
        <v>607</v>
      </c>
      <c r="N60" s="94">
        <f t="shared" si="8"/>
        <v>0</v>
      </c>
      <c r="O60" s="94">
        <f t="shared" si="9"/>
        <v>0</v>
      </c>
      <c r="P60" s="94">
        <f t="shared" si="10"/>
        <v>0</v>
      </c>
      <c r="Q60" s="95">
        <f t="shared" si="12"/>
        <v>607</v>
      </c>
      <c r="R60" s="96">
        <f t="shared" si="14"/>
        <v>0</v>
      </c>
      <c r="S60" s="96">
        <f t="shared" si="14"/>
        <v>5</v>
      </c>
      <c r="T60" s="96">
        <f t="shared" si="14"/>
        <v>0</v>
      </c>
      <c r="U60" s="96">
        <f t="shared" si="14"/>
        <v>0</v>
      </c>
      <c r="V60" s="96">
        <f t="shared" si="14"/>
        <v>0</v>
      </c>
      <c r="W60" s="97">
        <f t="shared" si="13"/>
        <v>5</v>
      </c>
    </row>
    <row r="61" spans="1:23" ht="9.4" customHeight="1" x14ac:dyDescent="0.2">
      <c r="A61" s="86" t="s">
        <v>70</v>
      </c>
      <c r="B61" s="87">
        <v>103</v>
      </c>
      <c r="C61" s="87">
        <v>57.85</v>
      </c>
      <c r="D61" s="88">
        <v>0.15</v>
      </c>
      <c r="E61" s="89">
        <v>0</v>
      </c>
      <c r="F61" s="90"/>
      <c r="G61" s="90">
        <v>5</v>
      </c>
      <c r="H61" s="91"/>
      <c r="I61" s="90"/>
      <c r="J61" s="92"/>
      <c r="K61" s="93">
        <f t="shared" si="15"/>
        <v>5</v>
      </c>
      <c r="L61" s="94">
        <f t="shared" si="6"/>
        <v>0</v>
      </c>
      <c r="M61" s="94">
        <f t="shared" si="7"/>
        <v>515</v>
      </c>
      <c r="N61" s="94">
        <f t="shared" si="8"/>
        <v>0</v>
      </c>
      <c r="O61" s="94">
        <f t="shared" si="9"/>
        <v>0</v>
      </c>
      <c r="P61" s="94">
        <f t="shared" si="10"/>
        <v>0</v>
      </c>
      <c r="Q61" s="95">
        <f t="shared" si="12"/>
        <v>515</v>
      </c>
      <c r="R61" s="96">
        <f t="shared" si="14"/>
        <v>0</v>
      </c>
      <c r="S61" s="96">
        <f t="shared" si="14"/>
        <v>5</v>
      </c>
      <c r="T61" s="96">
        <f t="shared" si="14"/>
        <v>0</v>
      </c>
      <c r="U61" s="96">
        <f t="shared" si="14"/>
        <v>0</v>
      </c>
      <c r="V61" s="96">
        <f t="shared" si="14"/>
        <v>0</v>
      </c>
      <c r="W61" s="97">
        <f t="shared" si="13"/>
        <v>5</v>
      </c>
    </row>
    <row r="62" spans="1:23" ht="9.4" customHeight="1" x14ac:dyDescent="0.2">
      <c r="A62" s="103" t="s">
        <v>71</v>
      </c>
      <c r="B62" s="104">
        <v>13.5</v>
      </c>
      <c r="C62" s="87">
        <v>7.56</v>
      </c>
      <c r="D62" s="89">
        <v>0.15</v>
      </c>
      <c r="E62" s="89">
        <v>0</v>
      </c>
      <c r="F62" s="105">
        <v>10</v>
      </c>
      <c r="G62" s="105">
        <v>30</v>
      </c>
      <c r="H62" s="106"/>
      <c r="I62" s="105"/>
      <c r="J62" s="107">
        <v>10</v>
      </c>
      <c r="K62" s="108">
        <f t="shared" si="15"/>
        <v>50</v>
      </c>
      <c r="L62" s="94">
        <f t="shared" si="6"/>
        <v>135</v>
      </c>
      <c r="M62" s="94">
        <f t="shared" si="7"/>
        <v>405</v>
      </c>
      <c r="N62" s="94">
        <f t="shared" si="8"/>
        <v>0</v>
      </c>
      <c r="O62" s="94">
        <f t="shared" si="9"/>
        <v>0</v>
      </c>
      <c r="P62" s="94">
        <f t="shared" si="10"/>
        <v>135</v>
      </c>
      <c r="Q62" s="109">
        <f t="shared" si="12"/>
        <v>675</v>
      </c>
      <c r="R62" s="96">
        <f t="shared" si="14"/>
        <v>10</v>
      </c>
      <c r="S62" s="96">
        <f t="shared" si="14"/>
        <v>30</v>
      </c>
      <c r="T62" s="96">
        <f t="shared" si="14"/>
        <v>0</v>
      </c>
      <c r="U62" s="96">
        <f t="shared" si="14"/>
        <v>0</v>
      </c>
      <c r="V62" s="96">
        <f t="shared" si="14"/>
        <v>10</v>
      </c>
      <c r="W62" s="110">
        <f t="shared" si="13"/>
        <v>50</v>
      </c>
    </row>
    <row r="63" spans="1:23" ht="9.4" customHeight="1" x14ac:dyDescent="0.2">
      <c r="A63" s="86" t="s">
        <v>72</v>
      </c>
      <c r="B63" s="87">
        <v>28.7</v>
      </c>
      <c r="C63" s="87">
        <v>16.130000000000003</v>
      </c>
      <c r="D63" s="88">
        <v>0.15</v>
      </c>
      <c r="E63" s="89">
        <v>0</v>
      </c>
      <c r="F63" s="90"/>
      <c r="G63" s="90"/>
      <c r="H63" s="91"/>
      <c r="I63" s="90">
        <v>10</v>
      </c>
      <c r="J63" s="92"/>
      <c r="K63" s="93">
        <f t="shared" si="15"/>
        <v>10</v>
      </c>
      <c r="L63" s="94">
        <f t="shared" si="6"/>
        <v>0</v>
      </c>
      <c r="M63" s="94">
        <f t="shared" si="7"/>
        <v>0</v>
      </c>
      <c r="N63" s="94">
        <f t="shared" si="8"/>
        <v>0</v>
      </c>
      <c r="O63" s="94">
        <f t="shared" si="9"/>
        <v>287</v>
      </c>
      <c r="P63" s="94">
        <f t="shared" si="10"/>
        <v>0</v>
      </c>
      <c r="Q63" s="95">
        <f t="shared" si="12"/>
        <v>287</v>
      </c>
      <c r="R63" s="96">
        <f t="shared" si="14"/>
        <v>0</v>
      </c>
      <c r="S63" s="96">
        <f t="shared" si="14"/>
        <v>0</v>
      </c>
      <c r="T63" s="96">
        <f t="shared" si="14"/>
        <v>0</v>
      </c>
      <c r="U63" s="96">
        <f t="shared" si="14"/>
        <v>10</v>
      </c>
      <c r="V63" s="96">
        <f t="shared" si="14"/>
        <v>0</v>
      </c>
      <c r="W63" s="97">
        <f t="shared" si="13"/>
        <v>10</v>
      </c>
    </row>
    <row r="64" spans="1:23" ht="9.4" customHeight="1" x14ac:dyDescent="0.2">
      <c r="A64" s="86" t="s">
        <v>73</v>
      </c>
      <c r="B64" s="87">
        <v>16.600000000000001</v>
      </c>
      <c r="C64" s="87">
        <v>9.32</v>
      </c>
      <c r="D64" s="88">
        <v>0.15</v>
      </c>
      <c r="E64" s="89">
        <v>0</v>
      </c>
      <c r="F64" s="90"/>
      <c r="G64" s="90"/>
      <c r="H64" s="91">
        <v>5</v>
      </c>
      <c r="I64" s="90"/>
      <c r="J64" s="92"/>
      <c r="K64" s="93">
        <f t="shared" si="15"/>
        <v>5</v>
      </c>
      <c r="L64" s="94">
        <f t="shared" si="6"/>
        <v>0</v>
      </c>
      <c r="M64" s="94">
        <f t="shared" si="7"/>
        <v>0</v>
      </c>
      <c r="N64" s="94">
        <f t="shared" si="8"/>
        <v>83</v>
      </c>
      <c r="O64" s="94">
        <f t="shared" si="9"/>
        <v>0</v>
      </c>
      <c r="P64" s="94">
        <f t="shared" si="10"/>
        <v>0</v>
      </c>
      <c r="Q64" s="95">
        <f t="shared" si="12"/>
        <v>83</v>
      </c>
      <c r="R64" s="96">
        <f t="shared" si="14"/>
        <v>0</v>
      </c>
      <c r="S64" s="96">
        <f t="shared" si="14"/>
        <v>0</v>
      </c>
      <c r="T64" s="96">
        <f t="shared" si="14"/>
        <v>5</v>
      </c>
      <c r="U64" s="96">
        <f t="shared" si="14"/>
        <v>0</v>
      </c>
      <c r="V64" s="96">
        <f t="shared" si="14"/>
        <v>0</v>
      </c>
      <c r="W64" s="97">
        <f t="shared" si="13"/>
        <v>5</v>
      </c>
    </row>
    <row r="65" spans="1:23" ht="9.4" customHeight="1" x14ac:dyDescent="0.2">
      <c r="A65" s="86" t="s">
        <v>75</v>
      </c>
      <c r="B65" s="87">
        <v>17.600000000000001</v>
      </c>
      <c r="C65" s="87">
        <v>9.3099999999999987</v>
      </c>
      <c r="D65" s="88">
        <v>0.2</v>
      </c>
      <c r="E65" s="89">
        <v>0</v>
      </c>
      <c r="F65" s="90">
        <v>10</v>
      </c>
      <c r="G65" s="90"/>
      <c r="H65" s="91"/>
      <c r="I65" s="90">
        <v>10</v>
      </c>
      <c r="J65" s="92"/>
      <c r="K65" s="93">
        <f t="shared" si="15"/>
        <v>20</v>
      </c>
      <c r="L65" s="94">
        <f t="shared" si="6"/>
        <v>176</v>
      </c>
      <c r="M65" s="94">
        <f t="shared" si="7"/>
        <v>0</v>
      </c>
      <c r="N65" s="94">
        <f t="shared" si="8"/>
        <v>0</v>
      </c>
      <c r="O65" s="94">
        <f t="shared" si="9"/>
        <v>176</v>
      </c>
      <c r="P65" s="94">
        <f t="shared" si="10"/>
        <v>0</v>
      </c>
      <c r="Q65" s="95">
        <f t="shared" si="12"/>
        <v>352</v>
      </c>
      <c r="R65" s="96">
        <f t="shared" si="14"/>
        <v>10</v>
      </c>
      <c r="S65" s="96">
        <f t="shared" si="14"/>
        <v>0</v>
      </c>
      <c r="T65" s="96">
        <f t="shared" si="14"/>
        <v>0</v>
      </c>
      <c r="U65" s="96">
        <f t="shared" si="14"/>
        <v>10</v>
      </c>
      <c r="V65" s="96">
        <f t="shared" si="14"/>
        <v>0</v>
      </c>
      <c r="W65" s="97">
        <f t="shared" si="13"/>
        <v>20</v>
      </c>
    </row>
    <row r="66" spans="1:23" ht="9.4" customHeight="1" x14ac:dyDescent="0.2">
      <c r="A66" s="86" t="s">
        <v>79</v>
      </c>
      <c r="B66" s="87">
        <v>28.1</v>
      </c>
      <c r="C66" s="87">
        <v>14.85</v>
      </c>
      <c r="D66" s="88">
        <v>0.2</v>
      </c>
      <c r="E66" s="89">
        <v>0</v>
      </c>
      <c r="F66" s="90">
        <v>20</v>
      </c>
      <c r="G66" s="90">
        <v>30</v>
      </c>
      <c r="H66" s="91">
        <v>5</v>
      </c>
      <c r="I66" s="90">
        <v>40</v>
      </c>
      <c r="J66" s="92">
        <v>10</v>
      </c>
      <c r="K66" s="93">
        <f t="shared" si="15"/>
        <v>105</v>
      </c>
      <c r="L66" s="94">
        <f t="shared" si="6"/>
        <v>562</v>
      </c>
      <c r="M66" s="94">
        <f t="shared" si="7"/>
        <v>843</v>
      </c>
      <c r="N66" s="94">
        <f t="shared" si="8"/>
        <v>140.5</v>
      </c>
      <c r="O66" s="94">
        <f t="shared" si="9"/>
        <v>1124</v>
      </c>
      <c r="P66" s="94">
        <f t="shared" si="10"/>
        <v>281</v>
      </c>
      <c r="Q66" s="95">
        <f t="shared" si="12"/>
        <v>2950.5</v>
      </c>
      <c r="R66" s="96">
        <f t="shared" si="14"/>
        <v>20</v>
      </c>
      <c r="S66" s="96">
        <f t="shared" si="14"/>
        <v>30</v>
      </c>
      <c r="T66" s="96">
        <f t="shared" si="14"/>
        <v>5</v>
      </c>
      <c r="U66" s="96">
        <f t="shared" si="14"/>
        <v>40</v>
      </c>
      <c r="V66" s="96">
        <f t="shared" si="14"/>
        <v>10</v>
      </c>
      <c r="W66" s="97">
        <f t="shared" si="13"/>
        <v>105</v>
      </c>
    </row>
    <row r="67" spans="1:23" ht="9.4" customHeight="1" x14ac:dyDescent="0.2">
      <c r="A67" s="86" t="s">
        <v>76</v>
      </c>
      <c r="B67" s="87">
        <v>34.700000000000003</v>
      </c>
      <c r="C67" s="87">
        <v>19.490000000000002</v>
      </c>
      <c r="D67" s="88">
        <v>0.15</v>
      </c>
      <c r="E67" s="89">
        <v>0</v>
      </c>
      <c r="F67" s="90"/>
      <c r="G67" s="90"/>
      <c r="H67" s="91"/>
      <c r="I67" s="90">
        <v>10</v>
      </c>
      <c r="J67" s="92"/>
      <c r="K67" s="93">
        <f t="shared" si="15"/>
        <v>10</v>
      </c>
      <c r="L67" s="94">
        <f t="shared" si="6"/>
        <v>0</v>
      </c>
      <c r="M67" s="94">
        <f t="shared" si="7"/>
        <v>0</v>
      </c>
      <c r="N67" s="94">
        <f t="shared" si="8"/>
        <v>0</v>
      </c>
      <c r="O67" s="94">
        <f t="shared" si="9"/>
        <v>347</v>
      </c>
      <c r="P67" s="94">
        <f t="shared" si="10"/>
        <v>0</v>
      </c>
      <c r="Q67" s="95">
        <f t="shared" si="12"/>
        <v>347</v>
      </c>
      <c r="R67" s="96">
        <f t="shared" si="14"/>
        <v>0</v>
      </c>
      <c r="S67" s="96">
        <f t="shared" si="14"/>
        <v>0</v>
      </c>
      <c r="T67" s="96">
        <f t="shared" si="14"/>
        <v>0</v>
      </c>
      <c r="U67" s="96">
        <f t="shared" si="14"/>
        <v>10</v>
      </c>
      <c r="V67" s="96">
        <f t="shared" si="14"/>
        <v>0</v>
      </c>
      <c r="W67" s="97">
        <f t="shared" si="13"/>
        <v>10</v>
      </c>
    </row>
    <row r="68" spans="1:23" ht="9.4" customHeight="1" x14ac:dyDescent="0.2">
      <c r="A68" s="86" t="s">
        <v>77</v>
      </c>
      <c r="B68" s="87">
        <v>66.3</v>
      </c>
      <c r="C68" s="87">
        <v>37.230000000000004</v>
      </c>
      <c r="D68" s="88">
        <v>0.15</v>
      </c>
      <c r="E68" s="89">
        <v>0</v>
      </c>
      <c r="F68" s="90"/>
      <c r="G68" s="90">
        <v>10</v>
      </c>
      <c r="H68" s="91"/>
      <c r="I68" s="90">
        <v>10</v>
      </c>
      <c r="J68" s="92"/>
      <c r="K68" s="93">
        <f t="shared" si="15"/>
        <v>20</v>
      </c>
      <c r="L68" s="94">
        <f t="shared" si="6"/>
        <v>0</v>
      </c>
      <c r="M68" s="94">
        <f t="shared" si="7"/>
        <v>663</v>
      </c>
      <c r="N68" s="94">
        <f t="shared" si="8"/>
        <v>0</v>
      </c>
      <c r="O68" s="94">
        <f t="shared" si="9"/>
        <v>663</v>
      </c>
      <c r="P68" s="94">
        <f t="shared" si="10"/>
        <v>0</v>
      </c>
      <c r="Q68" s="95">
        <f t="shared" si="12"/>
        <v>1326</v>
      </c>
      <c r="R68" s="96">
        <f t="shared" si="14"/>
        <v>0</v>
      </c>
      <c r="S68" s="96">
        <f t="shared" si="14"/>
        <v>10</v>
      </c>
      <c r="T68" s="96">
        <f t="shared" si="14"/>
        <v>0</v>
      </c>
      <c r="U68" s="96">
        <f t="shared" si="14"/>
        <v>10</v>
      </c>
      <c r="V68" s="96">
        <f t="shared" si="14"/>
        <v>0</v>
      </c>
      <c r="W68" s="97">
        <f t="shared" si="13"/>
        <v>20</v>
      </c>
    </row>
    <row r="69" spans="1:23" ht="9.4" customHeight="1" x14ac:dyDescent="0.2">
      <c r="A69" s="86" t="s">
        <v>118</v>
      </c>
      <c r="B69" s="87">
        <v>20</v>
      </c>
      <c r="C69" s="87">
        <v>10.57</v>
      </c>
      <c r="D69" s="88">
        <v>0.2</v>
      </c>
      <c r="E69" s="89">
        <v>0</v>
      </c>
      <c r="F69" s="90">
        <v>15</v>
      </c>
      <c r="G69" s="90">
        <v>10</v>
      </c>
      <c r="H69" s="91">
        <v>10</v>
      </c>
      <c r="I69" s="90">
        <v>40</v>
      </c>
      <c r="J69" s="92"/>
      <c r="K69" s="93">
        <f t="shared" si="15"/>
        <v>75</v>
      </c>
      <c r="L69" s="94">
        <f t="shared" si="6"/>
        <v>300</v>
      </c>
      <c r="M69" s="94">
        <f t="shared" si="7"/>
        <v>200</v>
      </c>
      <c r="N69" s="94">
        <f t="shared" si="8"/>
        <v>200</v>
      </c>
      <c r="O69" s="94">
        <f t="shared" si="9"/>
        <v>800</v>
      </c>
      <c r="P69" s="94">
        <f t="shared" si="10"/>
        <v>0</v>
      </c>
      <c r="Q69" s="95">
        <f t="shared" si="12"/>
        <v>1500</v>
      </c>
      <c r="R69" s="96">
        <f t="shared" si="14"/>
        <v>15</v>
      </c>
      <c r="S69" s="96">
        <f t="shared" si="14"/>
        <v>10</v>
      </c>
      <c r="T69" s="96">
        <f t="shared" si="14"/>
        <v>10</v>
      </c>
      <c r="U69" s="96">
        <f t="shared" si="14"/>
        <v>40</v>
      </c>
      <c r="V69" s="96">
        <f t="shared" si="14"/>
        <v>0</v>
      </c>
      <c r="W69" s="97">
        <f t="shared" si="13"/>
        <v>75</v>
      </c>
    </row>
  </sheetData>
  <sheetProtection algorithmName="SHA-512" hashValue="WIE/jda4irkMrTytfaM25Q0KACZNe2tkxRPDCH1D1CrjRqAhyEVGgMcvdWNCAHAvn5pV9eQ4LuAFOCdbchqIHQ==" saltValue="ZHhcJlTRvmUls7pXDc/ZUg==" spinCount="100000" sheet="1" objects="1" scenarios="1"/>
  <protectedRanges>
    <protectedRange sqref="F6:F69" name="SA_1"/>
    <protectedRange password="C6C6" sqref="J6:J69" name="ID_1"/>
    <protectedRange password="EC0E" sqref="H6:H69" name="CH_1_2"/>
    <protectedRange password="8FC7" sqref="G6:G69" name="LP_1_1_1"/>
    <protectedRange password="8D19" sqref="I6:I69" name="LO_1_1"/>
  </protectedRanges>
  <mergeCells count="12">
    <mergeCell ref="B1:E2"/>
    <mergeCell ref="F1:K1"/>
    <mergeCell ref="R1:T1"/>
    <mergeCell ref="U1:W1"/>
    <mergeCell ref="F2:K2"/>
    <mergeCell ref="L2:Q2"/>
    <mergeCell ref="R2:W2"/>
    <mergeCell ref="B3:D3"/>
    <mergeCell ref="F3:J3"/>
    <mergeCell ref="L3:P3"/>
    <mergeCell ref="R3:V3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workbookViewId="0"/>
  </sheetViews>
  <sheetFormatPr baseColWidth="10" defaultRowHeight="15" x14ac:dyDescent="0.25"/>
  <cols>
    <col min="1" max="1" width="22" bestFit="1" customWidth="1"/>
    <col min="2" max="2" width="6.42578125" bestFit="1" customWidth="1"/>
    <col min="3" max="3" width="6.42578125" customWidth="1"/>
    <col min="4" max="4" width="5.7109375" bestFit="1" customWidth="1"/>
    <col min="5" max="5" width="5.85546875" bestFit="1" customWidth="1"/>
    <col min="6" max="6" width="4" style="20" bestFit="1" customWidth="1"/>
    <col min="7" max="7" width="5" style="20" bestFit="1" customWidth="1"/>
    <col min="8" max="10" width="4" style="20" bestFit="1" customWidth="1"/>
    <col min="11" max="11" width="8.7109375" style="20" bestFit="1" customWidth="1"/>
    <col min="12" max="14" width="8.42578125" style="20" bestFit="1" customWidth="1"/>
    <col min="15" max="15" width="8.42578125" style="20" customWidth="1"/>
    <col min="16" max="16" width="7.42578125" style="20" bestFit="1" customWidth="1"/>
    <col min="17" max="17" width="9.42578125" style="20" bestFit="1" customWidth="1"/>
    <col min="18" max="18" width="4" style="20" bestFit="1" customWidth="1"/>
    <col min="19" max="19" width="5" style="20" bestFit="1" customWidth="1"/>
    <col min="20" max="22" width="4" style="20" bestFit="1" customWidth="1"/>
    <col min="23" max="23" width="8.7109375" style="20" bestFit="1" customWidth="1"/>
    <col min="24" max="16384" width="11.42578125" style="20"/>
  </cols>
  <sheetData>
    <row r="1" spans="1:23" ht="11.25" customHeight="1" x14ac:dyDescent="0.2">
      <c r="A1" s="1"/>
      <c r="B1" s="159" t="s">
        <v>21</v>
      </c>
      <c r="C1" s="160"/>
      <c r="D1" s="160"/>
      <c r="E1" s="161"/>
      <c r="F1" s="157" t="s">
        <v>20</v>
      </c>
      <c r="G1" s="165"/>
      <c r="H1" s="165"/>
      <c r="I1" s="165"/>
      <c r="J1" s="165"/>
      <c r="K1" s="158"/>
      <c r="L1" s="7">
        <f t="shared" ref="L1:Q1" si="0">L4*(1-$E$3)</f>
        <v>20929.337463999993</v>
      </c>
      <c r="M1" s="7">
        <f t="shared" si="0"/>
        <v>24875.117147999994</v>
      </c>
      <c r="N1" s="7">
        <f t="shared" si="0"/>
        <v>19838.971040000004</v>
      </c>
      <c r="O1" s="7">
        <f t="shared" si="0"/>
        <v>21884.379313999998</v>
      </c>
      <c r="P1" s="7">
        <f t="shared" si="0"/>
        <v>5979.5332099999987</v>
      </c>
      <c r="Q1" s="8">
        <f t="shared" si="0"/>
        <v>93507.338175999976</v>
      </c>
      <c r="R1" s="166" t="s">
        <v>15</v>
      </c>
      <c r="S1" s="166"/>
      <c r="T1" s="166"/>
      <c r="U1" s="167" t="s">
        <v>10</v>
      </c>
      <c r="V1" s="168"/>
      <c r="W1" s="169"/>
    </row>
    <row r="2" spans="1:23" ht="11.25" customHeight="1" x14ac:dyDescent="0.2">
      <c r="A2" s="2"/>
      <c r="B2" s="162"/>
      <c r="C2" s="163"/>
      <c r="D2" s="163"/>
      <c r="E2" s="164"/>
      <c r="F2" s="152" t="s">
        <v>0</v>
      </c>
      <c r="G2" s="152"/>
      <c r="H2" s="152"/>
      <c r="I2" s="152"/>
      <c r="J2" s="152"/>
      <c r="K2" s="153"/>
      <c r="L2" s="170" t="s">
        <v>133</v>
      </c>
      <c r="M2" s="170"/>
      <c r="N2" s="170"/>
      <c r="O2" s="170"/>
      <c r="P2" s="170"/>
      <c r="Q2" s="170"/>
      <c r="R2" s="170" t="s">
        <v>1</v>
      </c>
      <c r="S2" s="170"/>
      <c r="T2" s="170"/>
      <c r="U2" s="170"/>
      <c r="V2" s="170"/>
      <c r="W2" s="170"/>
    </row>
    <row r="3" spans="1:23" ht="11.25" customHeight="1" x14ac:dyDescent="0.2">
      <c r="A3" s="2"/>
      <c r="B3" s="151" t="s">
        <v>22</v>
      </c>
      <c r="C3" s="152"/>
      <c r="D3" s="153"/>
      <c r="E3" s="18">
        <v>0.02</v>
      </c>
      <c r="F3" s="154" t="s">
        <v>2</v>
      </c>
      <c r="G3" s="155"/>
      <c r="H3" s="155"/>
      <c r="I3" s="155"/>
      <c r="J3" s="156"/>
      <c r="K3" s="125" t="s">
        <v>3</v>
      </c>
      <c r="L3" s="154" t="s">
        <v>2</v>
      </c>
      <c r="M3" s="155"/>
      <c r="N3" s="155"/>
      <c r="O3" s="155"/>
      <c r="P3" s="156"/>
      <c r="Q3" s="125" t="s">
        <v>4</v>
      </c>
      <c r="R3" s="154" t="s">
        <v>2</v>
      </c>
      <c r="S3" s="155"/>
      <c r="T3" s="155"/>
      <c r="U3" s="155"/>
      <c r="V3" s="156"/>
      <c r="W3" s="125" t="s">
        <v>3</v>
      </c>
    </row>
    <row r="4" spans="1:23" ht="11.25" customHeight="1" x14ac:dyDescent="0.2">
      <c r="A4" s="3"/>
      <c r="B4" s="4"/>
      <c r="C4" s="85"/>
      <c r="D4" s="157" t="s">
        <v>5</v>
      </c>
      <c r="E4" s="158"/>
      <c r="F4" s="5">
        <f>SUM(F6:F206)</f>
        <v>930</v>
      </c>
      <c r="G4" s="5">
        <f>SUM(G6:G206)</f>
        <v>1075</v>
      </c>
      <c r="H4" s="5">
        <f>SUM(H6:H206)</f>
        <v>950</v>
      </c>
      <c r="I4" s="5">
        <f>SUM(I6:I206)</f>
        <v>905</v>
      </c>
      <c r="J4" s="5">
        <f>SUM(J6:J206)</f>
        <v>275</v>
      </c>
      <c r="K4" s="6">
        <f>SUM(F4:J4)</f>
        <v>4135</v>
      </c>
      <c r="L4" s="7">
        <f>SUM(L6:L206)</f>
        <v>21356.466799999995</v>
      </c>
      <c r="M4" s="7">
        <f>SUM(M6:M206)</f>
        <v>25382.772599999993</v>
      </c>
      <c r="N4" s="7">
        <f>SUM(N6:N206)</f>
        <v>20243.848000000005</v>
      </c>
      <c r="O4" s="7">
        <f>SUM(O6:O206)</f>
        <v>22330.999299999999</v>
      </c>
      <c r="P4" s="7">
        <f>SUM(P6:P206)</f>
        <v>6101.5644999999986</v>
      </c>
      <c r="Q4" s="8">
        <f>SUM(L4:P4)</f>
        <v>95415.651199999978</v>
      </c>
      <c r="R4" s="34">
        <f>SUM(R6:R206)</f>
        <v>930</v>
      </c>
      <c r="S4" s="34">
        <f>SUM(S6:S206)</f>
        <v>1075</v>
      </c>
      <c r="T4" s="34">
        <f>SUM(T6:T206)</f>
        <v>950</v>
      </c>
      <c r="U4" s="34">
        <f>SUM(U6:U206)</f>
        <v>905</v>
      </c>
      <c r="V4" s="34">
        <f>SUM(V6:V206)</f>
        <v>275</v>
      </c>
      <c r="W4" s="35">
        <f>SUM(R4:V4)</f>
        <v>4135</v>
      </c>
    </row>
    <row r="5" spans="1:23" ht="11.25" customHeight="1" x14ac:dyDescent="0.2">
      <c r="A5" s="9" t="s">
        <v>6</v>
      </c>
      <c r="B5" s="126" t="s">
        <v>7</v>
      </c>
      <c r="C5" s="126" t="s">
        <v>134</v>
      </c>
      <c r="D5" s="10" t="s">
        <v>8</v>
      </c>
      <c r="E5" s="10" t="s">
        <v>9</v>
      </c>
      <c r="F5" s="36" t="s">
        <v>120</v>
      </c>
      <c r="G5" s="36" t="s">
        <v>121</v>
      </c>
      <c r="H5" s="36" t="s">
        <v>122</v>
      </c>
      <c r="I5" s="36" t="s">
        <v>123</v>
      </c>
      <c r="J5" s="36" t="s">
        <v>124</v>
      </c>
      <c r="K5" s="125" t="s">
        <v>13</v>
      </c>
      <c r="L5" s="36" t="s">
        <v>120</v>
      </c>
      <c r="M5" s="36" t="s">
        <v>121</v>
      </c>
      <c r="N5" s="36" t="s">
        <v>122</v>
      </c>
      <c r="O5" s="36" t="s">
        <v>123</v>
      </c>
      <c r="P5" s="36" t="s">
        <v>124</v>
      </c>
      <c r="Q5" s="125" t="s">
        <v>13</v>
      </c>
      <c r="R5" s="36" t="s">
        <v>120</v>
      </c>
      <c r="S5" s="36" t="s">
        <v>121</v>
      </c>
      <c r="T5" s="36" t="s">
        <v>122</v>
      </c>
      <c r="U5" s="36" t="s">
        <v>123</v>
      </c>
      <c r="V5" s="36" t="s">
        <v>124</v>
      </c>
      <c r="W5" s="125" t="s">
        <v>13</v>
      </c>
    </row>
    <row r="6" spans="1:23" ht="9.4" customHeight="1" x14ac:dyDescent="0.2">
      <c r="A6" s="86" t="s">
        <v>24</v>
      </c>
      <c r="B6" s="87">
        <v>44</v>
      </c>
      <c r="C6" s="87">
        <v>24.709999999999997</v>
      </c>
      <c r="D6" s="88">
        <v>0.15</v>
      </c>
      <c r="E6" s="89">
        <v>0</v>
      </c>
      <c r="F6" s="90"/>
      <c r="G6" s="90"/>
      <c r="H6" s="91">
        <v>5</v>
      </c>
      <c r="I6" s="90">
        <v>10</v>
      </c>
      <c r="J6" s="92"/>
      <c r="K6" s="93">
        <f t="shared" ref="K6:K27" si="1">SUM(F6:J6)</f>
        <v>15</v>
      </c>
      <c r="L6" s="94">
        <f>$B6*R6*0.6607</f>
        <v>0</v>
      </c>
      <c r="M6" s="94">
        <f t="shared" ref="M6:P6" si="2">$B6*S6*0.6607</f>
        <v>0</v>
      </c>
      <c r="N6" s="94">
        <f t="shared" si="2"/>
        <v>145.35399999999998</v>
      </c>
      <c r="O6" s="94">
        <f t="shared" si="2"/>
        <v>290.70799999999997</v>
      </c>
      <c r="P6" s="94">
        <f t="shared" si="2"/>
        <v>0</v>
      </c>
      <c r="Q6" s="95">
        <f t="shared" ref="Q6:Q27" si="3">SUM(L6:P6)</f>
        <v>436.06199999999995</v>
      </c>
      <c r="R6" s="96">
        <f t="shared" ref="R6:V37" si="4">F6*(1+$E6)</f>
        <v>0</v>
      </c>
      <c r="S6" s="96">
        <f t="shared" si="4"/>
        <v>0</v>
      </c>
      <c r="T6" s="96">
        <f t="shared" si="4"/>
        <v>5</v>
      </c>
      <c r="U6" s="96">
        <f t="shared" si="4"/>
        <v>10</v>
      </c>
      <c r="V6" s="96">
        <f t="shared" si="4"/>
        <v>0</v>
      </c>
      <c r="W6" s="97">
        <f t="shared" ref="W6:W27" si="5">SUM(R6:V6)</f>
        <v>15</v>
      </c>
    </row>
    <row r="7" spans="1:23" ht="9.4" customHeight="1" x14ac:dyDescent="0.2">
      <c r="A7" s="86" t="s">
        <v>23</v>
      </c>
      <c r="B7" s="87">
        <v>23</v>
      </c>
      <c r="C7" s="87">
        <v>12.92</v>
      </c>
      <c r="D7" s="88">
        <v>0.15</v>
      </c>
      <c r="E7" s="89">
        <v>0</v>
      </c>
      <c r="F7" s="90"/>
      <c r="G7" s="90"/>
      <c r="H7" s="91">
        <v>5</v>
      </c>
      <c r="I7" s="90">
        <v>10</v>
      </c>
      <c r="J7" s="92"/>
      <c r="K7" s="93">
        <f t="shared" si="1"/>
        <v>15</v>
      </c>
      <c r="L7" s="94">
        <f t="shared" ref="L7:L69" si="6">$B7*R7*0.6607</f>
        <v>0</v>
      </c>
      <c r="M7" s="94">
        <f t="shared" ref="M7:M69" si="7">$B7*S7*0.6607</f>
        <v>0</v>
      </c>
      <c r="N7" s="94">
        <f t="shared" ref="N7:N69" si="8">$B7*T7*0.6607</f>
        <v>75.980499999999992</v>
      </c>
      <c r="O7" s="94">
        <f t="shared" ref="O7:O69" si="9">$B7*U7*0.6607</f>
        <v>151.96099999999998</v>
      </c>
      <c r="P7" s="94">
        <f t="shared" ref="P7:P69" si="10">$B7*V7*0.6607</f>
        <v>0</v>
      </c>
      <c r="Q7" s="95">
        <f t="shared" si="3"/>
        <v>227.94149999999996</v>
      </c>
      <c r="R7" s="96">
        <f t="shared" si="4"/>
        <v>0</v>
      </c>
      <c r="S7" s="96">
        <f t="shared" si="4"/>
        <v>0</v>
      </c>
      <c r="T7" s="96">
        <f t="shared" si="4"/>
        <v>5</v>
      </c>
      <c r="U7" s="96">
        <f t="shared" si="4"/>
        <v>10</v>
      </c>
      <c r="V7" s="96">
        <f t="shared" si="4"/>
        <v>0</v>
      </c>
      <c r="W7" s="97">
        <f t="shared" si="5"/>
        <v>15</v>
      </c>
    </row>
    <row r="8" spans="1:23" ht="9.4" customHeight="1" x14ac:dyDescent="0.2">
      <c r="A8" s="86" t="s">
        <v>27</v>
      </c>
      <c r="B8" s="87">
        <v>89</v>
      </c>
      <c r="C8" s="87">
        <v>49.989999999999995</v>
      </c>
      <c r="D8" s="88">
        <v>0.15</v>
      </c>
      <c r="E8" s="89">
        <v>0</v>
      </c>
      <c r="F8" s="90"/>
      <c r="G8" s="90"/>
      <c r="H8" s="91"/>
      <c r="I8" s="90">
        <v>5</v>
      </c>
      <c r="J8" s="92"/>
      <c r="K8" s="93">
        <f t="shared" si="1"/>
        <v>5</v>
      </c>
      <c r="L8" s="94">
        <f t="shared" si="6"/>
        <v>0</v>
      </c>
      <c r="M8" s="94">
        <f t="shared" si="7"/>
        <v>0</v>
      </c>
      <c r="N8" s="94">
        <f t="shared" si="8"/>
        <v>0</v>
      </c>
      <c r="O8" s="94">
        <f t="shared" si="9"/>
        <v>294.01149999999996</v>
      </c>
      <c r="P8" s="94">
        <f t="shared" si="10"/>
        <v>0</v>
      </c>
      <c r="Q8" s="95">
        <f t="shared" si="3"/>
        <v>294.01149999999996</v>
      </c>
      <c r="R8" s="96">
        <f t="shared" si="4"/>
        <v>0</v>
      </c>
      <c r="S8" s="96">
        <f t="shared" si="4"/>
        <v>0</v>
      </c>
      <c r="T8" s="96">
        <f t="shared" si="4"/>
        <v>0</v>
      </c>
      <c r="U8" s="96">
        <f t="shared" si="4"/>
        <v>5</v>
      </c>
      <c r="V8" s="96">
        <f t="shared" si="4"/>
        <v>0</v>
      </c>
      <c r="W8" s="97">
        <f t="shared" si="5"/>
        <v>5</v>
      </c>
    </row>
    <row r="9" spans="1:23" ht="9.4" customHeight="1" x14ac:dyDescent="0.2">
      <c r="A9" s="86" t="s">
        <v>28</v>
      </c>
      <c r="B9" s="87">
        <v>35</v>
      </c>
      <c r="C9" s="87">
        <v>19.66</v>
      </c>
      <c r="D9" s="88">
        <v>0.15</v>
      </c>
      <c r="E9" s="89">
        <v>0</v>
      </c>
      <c r="F9" s="90">
        <v>20</v>
      </c>
      <c r="G9" s="90">
        <v>15</v>
      </c>
      <c r="H9" s="91"/>
      <c r="I9" s="90"/>
      <c r="J9" s="92"/>
      <c r="K9" s="93">
        <f t="shared" si="1"/>
        <v>35</v>
      </c>
      <c r="L9" s="94">
        <f t="shared" si="6"/>
        <v>462.48999999999995</v>
      </c>
      <c r="M9" s="94">
        <f t="shared" si="7"/>
        <v>346.86749999999995</v>
      </c>
      <c r="N9" s="94">
        <f t="shared" si="8"/>
        <v>0</v>
      </c>
      <c r="O9" s="94">
        <f t="shared" si="9"/>
        <v>0</v>
      </c>
      <c r="P9" s="94">
        <f t="shared" si="10"/>
        <v>0</v>
      </c>
      <c r="Q9" s="95">
        <f t="shared" si="3"/>
        <v>809.35749999999985</v>
      </c>
      <c r="R9" s="96">
        <f t="shared" si="4"/>
        <v>20</v>
      </c>
      <c r="S9" s="96">
        <f t="shared" si="4"/>
        <v>15</v>
      </c>
      <c r="T9" s="96">
        <f t="shared" si="4"/>
        <v>0</v>
      </c>
      <c r="U9" s="96">
        <f t="shared" si="4"/>
        <v>0</v>
      </c>
      <c r="V9" s="96">
        <f t="shared" si="4"/>
        <v>0</v>
      </c>
      <c r="W9" s="97">
        <f t="shared" si="5"/>
        <v>35</v>
      </c>
    </row>
    <row r="10" spans="1:23" ht="9.4" customHeight="1" x14ac:dyDescent="0.2">
      <c r="A10" s="86" t="s">
        <v>29</v>
      </c>
      <c r="B10" s="87">
        <v>60</v>
      </c>
      <c r="C10" s="87">
        <v>33.700000000000003</v>
      </c>
      <c r="D10" s="88">
        <v>0.15</v>
      </c>
      <c r="E10" s="89">
        <v>0</v>
      </c>
      <c r="F10" s="90">
        <v>15</v>
      </c>
      <c r="G10" s="90">
        <v>40</v>
      </c>
      <c r="H10" s="91"/>
      <c r="I10" s="90">
        <v>10</v>
      </c>
      <c r="J10" s="92"/>
      <c r="K10" s="93">
        <f t="shared" si="1"/>
        <v>65</v>
      </c>
      <c r="L10" s="94">
        <f t="shared" si="6"/>
        <v>594.63</v>
      </c>
      <c r="M10" s="94">
        <f t="shared" si="7"/>
        <v>1585.6799999999998</v>
      </c>
      <c r="N10" s="94">
        <f t="shared" si="8"/>
        <v>0</v>
      </c>
      <c r="O10" s="94">
        <f t="shared" si="9"/>
        <v>396.41999999999996</v>
      </c>
      <c r="P10" s="94">
        <f t="shared" si="10"/>
        <v>0</v>
      </c>
      <c r="Q10" s="95">
        <f t="shared" si="3"/>
        <v>2576.73</v>
      </c>
      <c r="R10" s="96">
        <f t="shared" si="4"/>
        <v>15</v>
      </c>
      <c r="S10" s="96">
        <f t="shared" si="4"/>
        <v>40</v>
      </c>
      <c r="T10" s="96">
        <f t="shared" si="4"/>
        <v>0</v>
      </c>
      <c r="U10" s="96">
        <f t="shared" si="4"/>
        <v>10</v>
      </c>
      <c r="V10" s="96">
        <f t="shared" si="4"/>
        <v>0</v>
      </c>
      <c r="W10" s="97">
        <f t="shared" si="5"/>
        <v>65</v>
      </c>
    </row>
    <row r="11" spans="1:23" ht="9.4" customHeight="1" x14ac:dyDescent="0.2">
      <c r="A11" s="86" t="s">
        <v>30</v>
      </c>
      <c r="B11" s="87">
        <v>99</v>
      </c>
      <c r="C11" s="87">
        <v>55.6</v>
      </c>
      <c r="D11" s="88">
        <v>0.15</v>
      </c>
      <c r="E11" s="89">
        <v>0</v>
      </c>
      <c r="F11" s="90"/>
      <c r="G11" s="90"/>
      <c r="H11" s="91"/>
      <c r="I11" s="90">
        <v>10</v>
      </c>
      <c r="J11" s="92"/>
      <c r="K11" s="93">
        <f t="shared" si="1"/>
        <v>10</v>
      </c>
      <c r="L11" s="94">
        <f t="shared" si="6"/>
        <v>0</v>
      </c>
      <c r="M11" s="94">
        <f t="shared" si="7"/>
        <v>0</v>
      </c>
      <c r="N11" s="94">
        <f t="shared" si="8"/>
        <v>0</v>
      </c>
      <c r="O11" s="94">
        <f t="shared" si="9"/>
        <v>654.09299999999996</v>
      </c>
      <c r="P11" s="94">
        <f t="shared" si="10"/>
        <v>0</v>
      </c>
      <c r="Q11" s="95">
        <f t="shared" si="3"/>
        <v>654.09299999999996</v>
      </c>
      <c r="R11" s="96">
        <f t="shared" si="4"/>
        <v>0</v>
      </c>
      <c r="S11" s="96">
        <f t="shared" si="4"/>
        <v>0</v>
      </c>
      <c r="T11" s="96">
        <f t="shared" si="4"/>
        <v>0</v>
      </c>
      <c r="U11" s="96">
        <f t="shared" si="4"/>
        <v>10</v>
      </c>
      <c r="V11" s="96">
        <f t="shared" si="4"/>
        <v>0</v>
      </c>
      <c r="W11" s="97">
        <f t="shared" si="5"/>
        <v>10</v>
      </c>
    </row>
    <row r="12" spans="1:23" ht="9.4" customHeight="1" x14ac:dyDescent="0.2">
      <c r="A12" s="86" t="s">
        <v>33</v>
      </c>
      <c r="B12" s="87">
        <v>14.5</v>
      </c>
      <c r="C12" s="87">
        <v>6.71</v>
      </c>
      <c r="D12" s="88">
        <v>0.3</v>
      </c>
      <c r="E12" s="89">
        <v>0</v>
      </c>
      <c r="F12" s="90">
        <v>40</v>
      </c>
      <c r="G12" s="90">
        <v>40</v>
      </c>
      <c r="H12" s="91">
        <v>40</v>
      </c>
      <c r="I12" s="90">
        <v>10</v>
      </c>
      <c r="J12" s="92">
        <v>20</v>
      </c>
      <c r="K12" s="93">
        <f t="shared" si="1"/>
        <v>150</v>
      </c>
      <c r="L12" s="94">
        <f t="shared" si="6"/>
        <v>383.20599999999996</v>
      </c>
      <c r="M12" s="94">
        <f t="shared" si="7"/>
        <v>383.20599999999996</v>
      </c>
      <c r="N12" s="94">
        <f t="shared" si="8"/>
        <v>383.20599999999996</v>
      </c>
      <c r="O12" s="94">
        <f t="shared" si="9"/>
        <v>95.80149999999999</v>
      </c>
      <c r="P12" s="94">
        <f t="shared" si="10"/>
        <v>191.60299999999998</v>
      </c>
      <c r="Q12" s="95">
        <f t="shared" si="3"/>
        <v>1437.0225</v>
      </c>
      <c r="R12" s="96">
        <f t="shared" si="4"/>
        <v>40</v>
      </c>
      <c r="S12" s="96">
        <f t="shared" si="4"/>
        <v>40</v>
      </c>
      <c r="T12" s="96">
        <f t="shared" si="4"/>
        <v>40</v>
      </c>
      <c r="U12" s="96">
        <f t="shared" si="4"/>
        <v>10</v>
      </c>
      <c r="V12" s="96">
        <f t="shared" si="4"/>
        <v>20</v>
      </c>
      <c r="W12" s="97">
        <f t="shared" si="5"/>
        <v>150</v>
      </c>
    </row>
    <row r="13" spans="1:23" s="38" customFormat="1" ht="9.4" customHeight="1" x14ac:dyDescent="0.2">
      <c r="A13" s="86" t="s">
        <v>93</v>
      </c>
      <c r="B13" s="87">
        <v>22.5</v>
      </c>
      <c r="C13" s="87">
        <v>12.42</v>
      </c>
      <c r="D13" s="98">
        <v>0.16500000000000001</v>
      </c>
      <c r="E13" s="89">
        <v>0</v>
      </c>
      <c r="F13" s="99">
        <v>60</v>
      </c>
      <c r="G13" s="99">
        <v>80</v>
      </c>
      <c r="H13" s="100">
        <v>80</v>
      </c>
      <c r="I13" s="99">
        <v>40</v>
      </c>
      <c r="J13" s="101">
        <v>30</v>
      </c>
      <c r="K13" s="93">
        <f t="shared" si="1"/>
        <v>290</v>
      </c>
      <c r="L13" s="94">
        <f t="shared" si="6"/>
        <v>891.94499999999994</v>
      </c>
      <c r="M13" s="94">
        <f t="shared" si="7"/>
        <v>1189.26</v>
      </c>
      <c r="N13" s="94">
        <f t="shared" si="8"/>
        <v>1189.26</v>
      </c>
      <c r="O13" s="94">
        <f t="shared" si="9"/>
        <v>594.63</v>
      </c>
      <c r="P13" s="94">
        <f t="shared" si="10"/>
        <v>445.97249999999997</v>
      </c>
      <c r="Q13" s="95">
        <f t="shared" si="3"/>
        <v>4311.0675000000001</v>
      </c>
      <c r="R13" s="102">
        <f t="shared" si="4"/>
        <v>60</v>
      </c>
      <c r="S13" s="102">
        <f t="shared" si="4"/>
        <v>80</v>
      </c>
      <c r="T13" s="102">
        <f t="shared" si="4"/>
        <v>80</v>
      </c>
      <c r="U13" s="102">
        <f t="shared" si="4"/>
        <v>40</v>
      </c>
      <c r="V13" s="102">
        <f t="shared" si="4"/>
        <v>30</v>
      </c>
      <c r="W13" s="97">
        <f t="shared" si="5"/>
        <v>290</v>
      </c>
    </row>
    <row r="14" spans="1:23" s="38" customFormat="1" ht="9.4" customHeight="1" x14ac:dyDescent="0.2">
      <c r="A14" s="86" t="s">
        <v>36</v>
      </c>
      <c r="B14" s="87">
        <v>15</v>
      </c>
      <c r="C14" s="87">
        <v>8.93</v>
      </c>
      <c r="D14" s="88">
        <v>0.15</v>
      </c>
      <c r="E14" s="89">
        <v>0</v>
      </c>
      <c r="F14" s="99"/>
      <c r="G14" s="99"/>
      <c r="H14" s="100">
        <v>10</v>
      </c>
      <c r="I14" s="99"/>
      <c r="J14" s="101"/>
      <c r="K14" s="93">
        <f t="shared" si="1"/>
        <v>10</v>
      </c>
      <c r="L14" s="94">
        <f t="shared" si="6"/>
        <v>0</v>
      </c>
      <c r="M14" s="94">
        <f t="shared" si="7"/>
        <v>0</v>
      </c>
      <c r="N14" s="94">
        <f t="shared" si="8"/>
        <v>99.10499999999999</v>
      </c>
      <c r="O14" s="94">
        <f t="shared" si="9"/>
        <v>0</v>
      </c>
      <c r="P14" s="94">
        <f t="shared" si="10"/>
        <v>0</v>
      </c>
      <c r="Q14" s="95">
        <f t="shared" si="3"/>
        <v>99.10499999999999</v>
      </c>
      <c r="R14" s="102">
        <f t="shared" si="4"/>
        <v>0</v>
      </c>
      <c r="S14" s="102">
        <f t="shared" si="4"/>
        <v>0</v>
      </c>
      <c r="T14" s="102">
        <f t="shared" si="4"/>
        <v>10</v>
      </c>
      <c r="U14" s="102">
        <f t="shared" si="4"/>
        <v>0</v>
      </c>
      <c r="V14" s="102">
        <f t="shared" si="4"/>
        <v>0</v>
      </c>
      <c r="W14" s="97">
        <f t="shared" si="5"/>
        <v>10</v>
      </c>
    </row>
    <row r="15" spans="1:23" s="38" customFormat="1" ht="9.4" customHeight="1" x14ac:dyDescent="0.2">
      <c r="A15" s="86" t="s">
        <v>81</v>
      </c>
      <c r="B15" s="87">
        <v>120.4</v>
      </c>
      <c r="C15" s="87">
        <v>67.62</v>
      </c>
      <c r="D15" s="88">
        <v>0.15</v>
      </c>
      <c r="E15" s="89">
        <v>0</v>
      </c>
      <c r="F15" s="99">
        <v>10</v>
      </c>
      <c r="G15" s="99"/>
      <c r="H15" s="100">
        <v>10</v>
      </c>
      <c r="I15" s="99">
        <v>10</v>
      </c>
      <c r="J15" s="101">
        <v>10</v>
      </c>
      <c r="K15" s="93">
        <f t="shared" si="1"/>
        <v>40</v>
      </c>
      <c r="L15" s="94">
        <f t="shared" si="6"/>
        <v>795.4828</v>
      </c>
      <c r="M15" s="94">
        <f t="shared" si="7"/>
        <v>0</v>
      </c>
      <c r="N15" s="94">
        <f t="shared" si="8"/>
        <v>795.4828</v>
      </c>
      <c r="O15" s="94">
        <f t="shared" si="9"/>
        <v>795.4828</v>
      </c>
      <c r="P15" s="94">
        <f t="shared" si="10"/>
        <v>795.4828</v>
      </c>
      <c r="Q15" s="95">
        <f t="shared" si="3"/>
        <v>3181.9312</v>
      </c>
      <c r="R15" s="102">
        <f t="shared" si="4"/>
        <v>10</v>
      </c>
      <c r="S15" s="102">
        <f t="shared" si="4"/>
        <v>0</v>
      </c>
      <c r="T15" s="102">
        <f t="shared" si="4"/>
        <v>10</v>
      </c>
      <c r="U15" s="102">
        <f t="shared" si="4"/>
        <v>10</v>
      </c>
      <c r="V15" s="102">
        <f t="shared" si="4"/>
        <v>10</v>
      </c>
      <c r="W15" s="97">
        <f t="shared" si="5"/>
        <v>40</v>
      </c>
    </row>
    <row r="16" spans="1:23" s="38" customFormat="1" ht="9.4" customHeight="1" x14ac:dyDescent="0.2">
      <c r="A16" s="86" t="s">
        <v>80</v>
      </c>
      <c r="B16" s="87">
        <v>149</v>
      </c>
      <c r="C16" s="87">
        <v>83.69</v>
      </c>
      <c r="D16" s="88">
        <v>0.15</v>
      </c>
      <c r="E16" s="89">
        <v>0</v>
      </c>
      <c r="F16" s="99">
        <v>5</v>
      </c>
      <c r="G16" s="99">
        <v>10</v>
      </c>
      <c r="H16" s="100"/>
      <c r="I16" s="99">
        <v>10</v>
      </c>
      <c r="J16" s="101"/>
      <c r="K16" s="93">
        <f t="shared" si="1"/>
        <v>25</v>
      </c>
      <c r="L16" s="94">
        <f t="shared" si="6"/>
        <v>492.22149999999999</v>
      </c>
      <c r="M16" s="94">
        <f t="shared" si="7"/>
        <v>984.44299999999998</v>
      </c>
      <c r="N16" s="94">
        <f t="shared" si="8"/>
        <v>0</v>
      </c>
      <c r="O16" s="94">
        <f t="shared" si="9"/>
        <v>984.44299999999998</v>
      </c>
      <c r="P16" s="94">
        <f t="shared" si="10"/>
        <v>0</v>
      </c>
      <c r="Q16" s="95">
        <f t="shared" si="3"/>
        <v>2461.1075000000001</v>
      </c>
      <c r="R16" s="102">
        <f t="shared" si="4"/>
        <v>5</v>
      </c>
      <c r="S16" s="102">
        <f t="shared" si="4"/>
        <v>10</v>
      </c>
      <c r="T16" s="102">
        <f t="shared" si="4"/>
        <v>0</v>
      </c>
      <c r="U16" s="102">
        <f t="shared" si="4"/>
        <v>10</v>
      </c>
      <c r="V16" s="102">
        <f t="shared" si="4"/>
        <v>0</v>
      </c>
      <c r="W16" s="97">
        <f t="shared" si="5"/>
        <v>25</v>
      </c>
    </row>
    <row r="17" spans="1:23" s="38" customFormat="1" ht="9.4" customHeight="1" x14ac:dyDescent="0.2">
      <c r="A17" s="86" t="s">
        <v>82</v>
      </c>
      <c r="B17" s="87">
        <v>79.900000000000006</v>
      </c>
      <c r="C17" s="87">
        <v>44.88</v>
      </c>
      <c r="D17" s="88">
        <v>0.15</v>
      </c>
      <c r="E17" s="89">
        <v>0</v>
      </c>
      <c r="F17" s="99">
        <v>5</v>
      </c>
      <c r="G17" s="99"/>
      <c r="H17" s="100"/>
      <c r="I17" s="99"/>
      <c r="J17" s="101"/>
      <c r="K17" s="93">
        <f t="shared" si="1"/>
        <v>5</v>
      </c>
      <c r="L17" s="94">
        <f t="shared" si="6"/>
        <v>263.94964999999996</v>
      </c>
      <c r="M17" s="94">
        <f t="shared" si="7"/>
        <v>0</v>
      </c>
      <c r="N17" s="94">
        <f t="shared" si="8"/>
        <v>0</v>
      </c>
      <c r="O17" s="94">
        <f t="shared" si="9"/>
        <v>0</v>
      </c>
      <c r="P17" s="94">
        <f t="shared" si="10"/>
        <v>0</v>
      </c>
      <c r="Q17" s="95">
        <f t="shared" si="3"/>
        <v>263.94964999999996</v>
      </c>
      <c r="R17" s="102">
        <f t="shared" si="4"/>
        <v>5</v>
      </c>
      <c r="S17" s="102">
        <f t="shared" si="4"/>
        <v>0</v>
      </c>
      <c r="T17" s="102">
        <f t="shared" si="4"/>
        <v>0</v>
      </c>
      <c r="U17" s="102">
        <f t="shared" si="4"/>
        <v>0</v>
      </c>
      <c r="V17" s="102">
        <f t="shared" si="4"/>
        <v>0</v>
      </c>
      <c r="W17" s="97">
        <f t="shared" si="5"/>
        <v>5</v>
      </c>
    </row>
    <row r="18" spans="1:23" s="38" customFormat="1" ht="9.4" customHeight="1" x14ac:dyDescent="0.2">
      <c r="A18" s="103" t="s">
        <v>83</v>
      </c>
      <c r="B18" s="104">
        <v>70.599999999999994</v>
      </c>
      <c r="C18" s="87">
        <v>39.65</v>
      </c>
      <c r="D18" s="89">
        <v>0.15</v>
      </c>
      <c r="E18" s="89">
        <v>0</v>
      </c>
      <c r="F18" s="105">
        <v>15</v>
      </c>
      <c r="G18" s="105">
        <v>10</v>
      </c>
      <c r="H18" s="106">
        <v>10</v>
      </c>
      <c r="I18" s="105">
        <v>10</v>
      </c>
      <c r="J18" s="107">
        <v>10</v>
      </c>
      <c r="K18" s="108">
        <f t="shared" si="1"/>
        <v>55</v>
      </c>
      <c r="L18" s="94">
        <f t="shared" si="6"/>
        <v>699.68129999999996</v>
      </c>
      <c r="M18" s="94">
        <f t="shared" si="7"/>
        <v>466.45419999999996</v>
      </c>
      <c r="N18" s="94">
        <f t="shared" si="8"/>
        <v>466.45419999999996</v>
      </c>
      <c r="O18" s="94">
        <f t="shared" si="9"/>
        <v>466.45419999999996</v>
      </c>
      <c r="P18" s="94">
        <f t="shared" si="10"/>
        <v>466.45419999999996</v>
      </c>
      <c r="Q18" s="109">
        <f t="shared" si="3"/>
        <v>2565.4980999999998</v>
      </c>
      <c r="R18" s="96">
        <f t="shared" si="4"/>
        <v>15</v>
      </c>
      <c r="S18" s="96">
        <f t="shared" si="4"/>
        <v>10</v>
      </c>
      <c r="T18" s="96">
        <f t="shared" si="4"/>
        <v>10</v>
      </c>
      <c r="U18" s="96">
        <f t="shared" si="4"/>
        <v>10</v>
      </c>
      <c r="V18" s="96">
        <f t="shared" si="4"/>
        <v>10</v>
      </c>
      <c r="W18" s="110">
        <f t="shared" si="5"/>
        <v>55</v>
      </c>
    </row>
    <row r="19" spans="1:23" s="38" customFormat="1" ht="9.4" customHeight="1" x14ac:dyDescent="0.2">
      <c r="A19" s="86" t="s">
        <v>14</v>
      </c>
      <c r="B19" s="87">
        <v>9</v>
      </c>
      <c r="C19" s="87">
        <v>4.76</v>
      </c>
      <c r="D19" s="88">
        <v>0.2</v>
      </c>
      <c r="E19" s="89">
        <v>0</v>
      </c>
      <c r="F19" s="99">
        <v>5</v>
      </c>
      <c r="G19" s="99"/>
      <c r="H19" s="100">
        <v>10</v>
      </c>
      <c r="I19" s="99"/>
      <c r="J19" s="101">
        <v>10</v>
      </c>
      <c r="K19" s="93">
        <f t="shared" si="1"/>
        <v>25</v>
      </c>
      <c r="L19" s="94">
        <f t="shared" si="6"/>
        <v>29.731499999999997</v>
      </c>
      <c r="M19" s="94">
        <f t="shared" si="7"/>
        <v>0</v>
      </c>
      <c r="N19" s="94">
        <f t="shared" si="8"/>
        <v>59.462999999999994</v>
      </c>
      <c r="O19" s="94">
        <f t="shared" si="9"/>
        <v>0</v>
      </c>
      <c r="P19" s="94">
        <f t="shared" si="10"/>
        <v>59.462999999999994</v>
      </c>
      <c r="Q19" s="95">
        <f t="shared" si="3"/>
        <v>148.65749999999997</v>
      </c>
      <c r="R19" s="102">
        <f t="shared" si="4"/>
        <v>5</v>
      </c>
      <c r="S19" s="102">
        <f t="shared" si="4"/>
        <v>0</v>
      </c>
      <c r="T19" s="102">
        <f t="shared" si="4"/>
        <v>10</v>
      </c>
      <c r="U19" s="102">
        <f t="shared" si="4"/>
        <v>0</v>
      </c>
      <c r="V19" s="102">
        <f t="shared" si="4"/>
        <v>10</v>
      </c>
      <c r="W19" s="97">
        <f t="shared" si="5"/>
        <v>25</v>
      </c>
    </row>
    <row r="20" spans="1:23" s="38" customFormat="1" ht="9.4" customHeight="1" x14ac:dyDescent="0.2">
      <c r="A20" s="86" t="s">
        <v>37</v>
      </c>
      <c r="B20" s="87">
        <v>9</v>
      </c>
      <c r="C20" s="87">
        <v>4.76</v>
      </c>
      <c r="D20" s="88">
        <v>0.2</v>
      </c>
      <c r="E20" s="89">
        <v>0</v>
      </c>
      <c r="F20" s="99"/>
      <c r="G20" s="99"/>
      <c r="H20" s="100"/>
      <c r="I20" s="99">
        <v>10</v>
      </c>
      <c r="J20" s="101"/>
      <c r="K20" s="93">
        <f t="shared" si="1"/>
        <v>10</v>
      </c>
      <c r="L20" s="94">
        <f t="shared" si="6"/>
        <v>0</v>
      </c>
      <c r="M20" s="94">
        <f t="shared" si="7"/>
        <v>0</v>
      </c>
      <c r="N20" s="94">
        <f t="shared" si="8"/>
        <v>0</v>
      </c>
      <c r="O20" s="94">
        <f t="shared" si="9"/>
        <v>59.462999999999994</v>
      </c>
      <c r="P20" s="94">
        <f t="shared" si="10"/>
        <v>0</v>
      </c>
      <c r="Q20" s="95">
        <f t="shared" si="3"/>
        <v>59.462999999999994</v>
      </c>
      <c r="R20" s="102">
        <f t="shared" si="4"/>
        <v>0</v>
      </c>
      <c r="S20" s="102">
        <f t="shared" si="4"/>
        <v>0</v>
      </c>
      <c r="T20" s="102">
        <f t="shared" si="4"/>
        <v>0</v>
      </c>
      <c r="U20" s="102">
        <f t="shared" si="4"/>
        <v>10</v>
      </c>
      <c r="V20" s="102">
        <f t="shared" si="4"/>
        <v>0</v>
      </c>
      <c r="W20" s="97">
        <f t="shared" si="5"/>
        <v>10</v>
      </c>
    </row>
    <row r="21" spans="1:23" s="38" customFormat="1" ht="9.4" customHeight="1" x14ac:dyDescent="0.2">
      <c r="A21" s="86" t="s">
        <v>38</v>
      </c>
      <c r="B21" s="87">
        <v>9</v>
      </c>
      <c r="C21" s="87">
        <v>4.76</v>
      </c>
      <c r="D21" s="88">
        <v>0.2</v>
      </c>
      <c r="E21" s="89">
        <v>0</v>
      </c>
      <c r="F21" s="99">
        <v>20</v>
      </c>
      <c r="G21" s="99">
        <v>20</v>
      </c>
      <c r="H21" s="100">
        <v>20</v>
      </c>
      <c r="I21" s="99">
        <v>10</v>
      </c>
      <c r="J21" s="101">
        <v>10</v>
      </c>
      <c r="K21" s="93">
        <f t="shared" si="1"/>
        <v>80</v>
      </c>
      <c r="L21" s="94">
        <f t="shared" si="6"/>
        <v>118.92599999999999</v>
      </c>
      <c r="M21" s="94">
        <f t="shared" si="7"/>
        <v>118.92599999999999</v>
      </c>
      <c r="N21" s="94">
        <f t="shared" si="8"/>
        <v>118.92599999999999</v>
      </c>
      <c r="O21" s="94">
        <f t="shared" si="9"/>
        <v>59.462999999999994</v>
      </c>
      <c r="P21" s="94">
        <f t="shared" si="10"/>
        <v>59.462999999999994</v>
      </c>
      <c r="Q21" s="95">
        <f t="shared" si="3"/>
        <v>475.70399999999995</v>
      </c>
      <c r="R21" s="102">
        <f t="shared" si="4"/>
        <v>20</v>
      </c>
      <c r="S21" s="102">
        <f t="shared" si="4"/>
        <v>20</v>
      </c>
      <c r="T21" s="102">
        <f t="shared" si="4"/>
        <v>20</v>
      </c>
      <c r="U21" s="102">
        <f t="shared" si="4"/>
        <v>10</v>
      </c>
      <c r="V21" s="102">
        <f t="shared" si="4"/>
        <v>10</v>
      </c>
      <c r="W21" s="97">
        <f t="shared" si="5"/>
        <v>80</v>
      </c>
    </row>
    <row r="22" spans="1:23" s="38" customFormat="1" ht="9.4" customHeight="1" x14ac:dyDescent="0.2">
      <c r="A22" s="86" t="s">
        <v>40</v>
      </c>
      <c r="B22" s="87">
        <v>9.1999999999999993</v>
      </c>
      <c r="C22" s="87">
        <v>4.87</v>
      </c>
      <c r="D22" s="88">
        <v>0.2</v>
      </c>
      <c r="E22" s="89">
        <v>0</v>
      </c>
      <c r="F22" s="99">
        <v>20</v>
      </c>
      <c r="G22" s="99">
        <v>20</v>
      </c>
      <c r="H22" s="100">
        <v>20</v>
      </c>
      <c r="I22" s="99">
        <v>20</v>
      </c>
      <c r="J22" s="101"/>
      <c r="K22" s="93">
        <f t="shared" si="1"/>
        <v>80</v>
      </c>
      <c r="L22" s="94">
        <f t="shared" si="6"/>
        <v>121.5688</v>
      </c>
      <c r="M22" s="94">
        <f t="shared" si="7"/>
        <v>121.5688</v>
      </c>
      <c r="N22" s="94">
        <f t="shared" si="8"/>
        <v>121.5688</v>
      </c>
      <c r="O22" s="94">
        <f t="shared" si="9"/>
        <v>121.5688</v>
      </c>
      <c r="P22" s="94">
        <f t="shared" si="10"/>
        <v>0</v>
      </c>
      <c r="Q22" s="95">
        <f t="shared" si="3"/>
        <v>486.27519999999998</v>
      </c>
      <c r="R22" s="102">
        <f t="shared" si="4"/>
        <v>20</v>
      </c>
      <c r="S22" s="102">
        <f t="shared" si="4"/>
        <v>20</v>
      </c>
      <c r="T22" s="102">
        <f t="shared" si="4"/>
        <v>20</v>
      </c>
      <c r="U22" s="102">
        <f t="shared" si="4"/>
        <v>20</v>
      </c>
      <c r="V22" s="102">
        <f t="shared" si="4"/>
        <v>0</v>
      </c>
      <c r="W22" s="97">
        <f t="shared" si="5"/>
        <v>80</v>
      </c>
    </row>
    <row r="23" spans="1:23" s="38" customFormat="1" ht="9.4" customHeight="1" x14ac:dyDescent="0.2">
      <c r="A23" s="86" t="s">
        <v>100</v>
      </c>
      <c r="B23" s="87">
        <v>72</v>
      </c>
      <c r="C23" s="87">
        <v>43.29</v>
      </c>
      <c r="D23" s="88">
        <v>0.09</v>
      </c>
      <c r="E23" s="89">
        <v>0</v>
      </c>
      <c r="F23" s="99">
        <v>10</v>
      </c>
      <c r="G23" s="99">
        <v>10</v>
      </c>
      <c r="H23" s="100">
        <v>5</v>
      </c>
      <c r="I23" s="99"/>
      <c r="J23" s="101"/>
      <c r="K23" s="93">
        <f t="shared" si="1"/>
        <v>25</v>
      </c>
      <c r="L23" s="94">
        <f t="shared" si="6"/>
        <v>475.70399999999995</v>
      </c>
      <c r="M23" s="94">
        <f t="shared" si="7"/>
        <v>475.70399999999995</v>
      </c>
      <c r="N23" s="94">
        <f t="shared" si="8"/>
        <v>237.85199999999998</v>
      </c>
      <c r="O23" s="94">
        <f t="shared" si="9"/>
        <v>0</v>
      </c>
      <c r="P23" s="94">
        <f t="shared" si="10"/>
        <v>0</v>
      </c>
      <c r="Q23" s="95">
        <f t="shared" si="3"/>
        <v>1189.2599999999998</v>
      </c>
      <c r="R23" s="102">
        <f t="shared" si="4"/>
        <v>10</v>
      </c>
      <c r="S23" s="102">
        <f t="shared" si="4"/>
        <v>10</v>
      </c>
      <c r="T23" s="102">
        <f t="shared" si="4"/>
        <v>5</v>
      </c>
      <c r="U23" s="102">
        <f t="shared" si="4"/>
        <v>0</v>
      </c>
      <c r="V23" s="102">
        <f t="shared" si="4"/>
        <v>0</v>
      </c>
      <c r="W23" s="97">
        <f t="shared" si="5"/>
        <v>25</v>
      </c>
    </row>
    <row r="24" spans="1:23" s="38" customFormat="1" ht="9.4" customHeight="1" x14ac:dyDescent="0.2">
      <c r="A24" s="86" t="s">
        <v>106</v>
      </c>
      <c r="B24" s="87">
        <v>25.5</v>
      </c>
      <c r="C24" s="87">
        <v>16.009999999999998</v>
      </c>
      <c r="D24" s="88">
        <v>0.05</v>
      </c>
      <c r="E24" s="89">
        <v>0</v>
      </c>
      <c r="F24" s="99"/>
      <c r="G24" s="99"/>
      <c r="H24" s="100">
        <v>5</v>
      </c>
      <c r="I24" s="99"/>
      <c r="J24" s="101"/>
      <c r="K24" s="93">
        <f t="shared" si="1"/>
        <v>5</v>
      </c>
      <c r="L24" s="94">
        <f t="shared" si="6"/>
        <v>0</v>
      </c>
      <c r="M24" s="94">
        <f t="shared" si="7"/>
        <v>0</v>
      </c>
      <c r="N24" s="94">
        <f t="shared" si="8"/>
        <v>84.239249999999998</v>
      </c>
      <c r="O24" s="94">
        <f t="shared" si="9"/>
        <v>0</v>
      </c>
      <c r="P24" s="94">
        <f t="shared" si="10"/>
        <v>0</v>
      </c>
      <c r="Q24" s="95">
        <f t="shared" si="3"/>
        <v>84.239249999999998</v>
      </c>
      <c r="R24" s="102">
        <f t="shared" si="4"/>
        <v>0</v>
      </c>
      <c r="S24" s="102">
        <f t="shared" si="4"/>
        <v>0</v>
      </c>
      <c r="T24" s="102">
        <f t="shared" si="4"/>
        <v>5</v>
      </c>
      <c r="U24" s="102">
        <f t="shared" si="4"/>
        <v>0</v>
      </c>
      <c r="V24" s="102">
        <f t="shared" si="4"/>
        <v>0</v>
      </c>
      <c r="W24" s="97">
        <f t="shared" si="5"/>
        <v>5</v>
      </c>
    </row>
    <row r="25" spans="1:23" s="38" customFormat="1" ht="9.4" customHeight="1" x14ac:dyDescent="0.2">
      <c r="A25" s="111" t="s">
        <v>85</v>
      </c>
      <c r="B25" s="112">
        <v>21</v>
      </c>
      <c r="C25" s="87">
        <v>10.68</v>
      </c>
      <c r="D25" s="88">
        <v>0.23</v>
      </c>
      <c r="E25" s="89">
        <v>0</v>
      </c>
      <c r="F25" s="99"/>
      <c r="G25" s="99"/>
      <c r="H25" s="100">
        <v>5</v>
      </c>
      <c r="I25" s="99"/>
      <c r="J25" s="101"/>
      <c r="K25" s="93">
        <f t="shared" si="1"/>
        <v>5</v>
      </c>
      <c r="L25" s="94">
        <f t="shared" si="6"/>
        <v>0</v>
      </c>
      <c r="M25" s="94">
        <f t="shared" si="7"/>
        <v>0</v>
      </c>
      <c r="N25" s="94">
        <f t="shared" si="8"/>
        <v>69.373499999999993</v>
      </c>
      <c r="O25" s="94">
        <f t="shared" si="9"/>
        <v>0</v>
      </c>
      <c r="P25" s="94">
        <f t="shared" si="10"/>
        <v>0</v>
      </c>
      <c r="Q25" s="95">
        <f t="shared" si="3"/>
        <v>69.373499999999993</v>
      </c>
      <c r="R25" s="102">
        <f t="shared" si="4"/>
        <v>0</v>
      </c>
      <c r="S25" s="102">
        <f t="shared" si="4"/>
        <v>0</v>
      </c>
      <c r="T25" s="102">
        <f t="shared" si="4"/>
        <v>5</v>
      </c>
      <c r="U25" s="102">
        <f t="shared" si="4"/>
        <v>0</v>
      </c>
      <c r="V25" s="102">
        <f t="shared" si="4"/>
        <v>0</v>
      </c>
      <c r="W25" s="97">
        <f t="shared" si="5"/>
        <v>5</v>
      </c>
    </row>
    <row r="26" spans="1:23" s="38" customFormat="1" ht="9.4" customHeight="1" x14ac:dyDescent="0.2">
      <c r="A26" s="86" t="s">
        <v>41</v>
      </c>
      <c r="B26" s="87">
        <v>19.95</v>
      </c>
      <c r="C26" s="87">
        <v>11.879999999999999</v>
      </c>
      <c r="D26" s="88">
        <v>0.15</v>
      </c>
      <c r="E26" s="89">
        <v>0</v>
      </c>
      <c r="F26" s="99"/>
      <c r="G26" s="99"/>
      <c r="H26" s="100">
        <v>20</v>
      </c>
      <c r="I26" s="99"/>
      <c r="J26" s="101"/>
      <c r="K26" s="93">
        <f t="shared" si="1"/>
        <v>20</v>
      </c>
      <c r="L26" s="94">
        <f t="shared" si="6"/>
        <v>0</v>
      </c>
      <c r="M26" s="94">
        <f t="shared" si="7"/>
        <v>0</v>
      </c>
      <c r="N26" s="94">
        <f t="shared" si="8"/>
        <v>263.61930000000001</v>
      </c>
      <c r="O26" s="94">
        <f t="shared" si="9"/>
        <v>0</v>
      </c>
      <c r="P26" s="94">
        <f t="shared" si="10"/>
        <v>0</v>
      </c>
      <c r="Q26" s="95">
        <f t="shared" si="3"/>
        <v>263.61930000000001</v>
      </c>
      <c r="R26" s="102">
        <f t="shared" si="4"/>
        <v>0</v>
      </c>
      <c r="S26" s="102">
        <f t="shared" si="4"/>
        <v>0</v>
      </c>
      <c r="T26" s="102">
        <f t="shared" si="4"/>
        <v>20</v>
      </c>
      <c r="U26" s="102">
        <f t="shared" si="4"/>
        <v>0</v>
      </c>
      <c r="V26" s="102">
        <f t="shared" si="4"/>
        <v>0</v>
      </c>
      <c r="W26" s="97">
        <f t="shared" si="5"/>
        <v>20</v>
      </c>
    </row>
    <row r="27" spans="1:23" s="38" customFormat="1" ht="9.4" customHeight="1" x14ac:dyDescent="0.2">
      <c r="A27" s="86" t="s">
        <v>95</v>
      </c>
      <c r="B27" s="87">
        <v>28</v>
      </c>
      <c r="C27" s="87">
        <v>16.84</v>
      </c>
      <c r="D27" s="88">
        <v>0.09</v>
      </c>
      <c r="E27" s="89">
        <v>0</v>
      </c>
      <c r="F27" s="99">
        <v>60</v>
      </c>
      <c r="G27" s="99">
        <v>100</v>
      </c>
      <c r="H27" s="100">
        <v>80</v>
      </c>
      <c r="I27" s="99">
        <v>50</v>
      </c>
      <c r="J27" s="101"/>
      <c r="K27" s="93">
        <f t="shared" si="1"/>
        <v>290</v>
      </c>
      <c r="L27" s="94">
        <f t="shared" si="6"/>
        <v>1109.9759999999999</v>
      </c>
      <c r="M27" s="94">
        <f t="shared" si="7"/>
        <v>1849.9599999999998</v>
      </c>
      <c r="N27" s="94">
        <f t="shared" si="8"/>
        <v>1479.9679999999998</v>
      </c>
      <c r="O27" s="94">
        <f t="shared" si="9"/>
        <v>924.9799999999999</v>
      </c>
      <c r="P27" s="94">
        <f t="shared" si="10"/>
        <v>0</v>
      </c>
      <c r="Q27" s="95">
        <f t="shared" si="3"/>
        <v>5364.8839999999991</v>
      </c>
      <c r="R27" s="102">
        <f t="shared" si="4"/>
        <v>60</v>
      </c>
      <c r="S27" s="102">
        <f t="shared" si="4"/>
        <v>100</v>
      </c>
      <c r="T27" s="102">
        <f t="shared" si="4"/>
        <v>80</v>
      </c>
      <c r="U27" s="102">
        <f t="shared" si="4"/>
        <v>50</v>
      </c>
      <c r="V27" s="102">
        <f t="shared" si="4"/>
        <v>0</v>
      </c>
      <c r="W27" s="97">
        <f t="shared" si="5"/>
        <v>290</v>
      </c>
    </row>
    <row r="28" spans="1:23" s="38" customFormat="1" ht="9.4" customHeight="1" x14ac:dyDescent="0.2">
      <c r="A28" s="86" t="s">
        <v>107</v>
      </c>
      <c r="B28" s="87">
        <v>54.1</v>
      </c>
      <c r="C28" s="87">
        <v>32.54</v>
      </c>
      <c r="D28" s="88">
        <v>0.09</v>
      </c>
      <c r="E28" s="89">
        <v>0</v>
      </c>
      <c r="F28" s="99">
        <v>10</v>
      </c>
      <c r="G28" s="99">
        <v>20</v>
      </c>
      <c r="H28" s="100"/>
      <c r="I28" s="99">
        <v>10</v>
      </c>
      <c r="J28" s="101"/>
      <c r="K28" s="93">
        <f t="shared" ref="K28:K54" si="11">SUM(F28:J28)</f>
        <v>40</v>
      </c>
      <c r="L28" s="94">
        <f t="shared" si="6"/>
        <v>357.43869999999998</v>
      </c>
      <c r="M28" s="94">
        <f t="shared" si="7"/>
        <v>714.87739999999997</v>
      </c>
      <c r="N28" s="94">
        <f t="shared" si="8"/>
        <v>0</v>
      </c>
      <c r="O28" s="94">
        <f t="shared" si="9"/>
        <v>357.43869999999998</v>
      </c>
      <c r="P28" s="94">
        <f t="shared" si="10"/>
        <v>0</v>
      </c>
      <c r="Q28" s="95">
        <f t="shared" ref="Q28:Q69" si="12">SUM(L28:P28)</f>
        <v>1429.7547999999999</v>
      </c>
      <c r="R28" s="102">
        <f t="shared" si="4"/>
        <v>10</v>
      </c>
      <c r="S28" s="102">
        <f t="shared" si="4"/>
        <v>20</v>
      </c>
      <c r="T28" s="102">
        <f t="shared" si="4"/>
        <v>0</v>
      </c>
      <c r="U28" s="102">
        <f t="shared" si="4"/>
        <v>10</v>
      </c>
      <c r="V28" s="102">
        <f t="shared" si="4"/>
        <v>0</v>
      </c>
      <c r="W28" s="97">
        <f t="shared" ref="W28:W69" si="13">SUM(R28:V28)</f>
        <v>40</v>
      </c>
    </row>
    <row r="29" spans="1:23" s="38" customFormat="1" ht="9.4" customHeight="1" x14ac:dyDescent="0.2">
      <c r="A29" s="86" t="s">
        <v>101</v>
      </c>
      <c r="B29" s="87">
        <v>24.4</v>
      </c>
      <c r="C29" s="87">
        <v>14.65</v>
      </c>
      <c r="D29" s="88">
        <v>0.09</v>
      </c>
      <c r="E29" s="89">
        <v>0</v>
      </c>
      <c r="F29" s="99">
        <v>30</v>
      </c>
      <c r="G29" s="99">
        <v>10</v>
      </c>
      <c r="H29" s="100"/>
      <c r="I29" s="99">
        <v>50</v>
      </c>
      <c r="J29" s="101">
        <v>10</v>
      </c>
      <c r="K29" s="93">
        <f t="shared" si="11"/>
        <v>100</v>
      </c>
      <c r="L29" s="94">
        <f t="shared" si="6"/>
        <v>483.63239999999996</v>
      </c>
      <c r="M29" s="94">
        <f t="shared" si="7"/>
        <v>161.21079999999998</v>
      </c>
      <c r="N29" s="94">
        <f t="shared" si="8"/>
        <v>0</v>
      </c>
      <c r="O29" s="94">
        <f t="shared" si="9"/>
        <v>806.05399999999997</v>
      </c>
      <c r="P29" s="94">
        <f t="shared" si="10"/>
        <v>161.21079999999998</v>
      </c>
      <c r="Q29" s="95">
        <f t="shared" si="12"/>
        <v>1612.1079999999999</v>
      </c>
      <c r="R29" s="102">
        <f t="shared" si="4"/>
        <v>30</v>
      </c>
      <c r="S29" s="102">
        <f t="shared" si="4"/>
        <v>10</v>
      </c>
      <c r="T29" s="102">
        <f t="shared" si="4"/>
        <v>0</v>
      </c>
      <c r="U29" s="102">
        <f t="shared" si="4"/>
        <v>50</v>
      </c>
      <c r="V29" s="102">
        <f t="shared" si="4"/>
        <v>10</v>
      </c>
      <c r="W29" s="97">
        <f t="shared" si="13"/>
        <v>100</v>
      </c>
    </row>
    <row r="30" spans="1:23" s="38" customFormat="1" ht="9.4" customHeight="1" x14ac:dyDescent="0.2">
      <c r="A30" s="86" t="s">
        <v>103</v>
      </c>
      <c r="B30" s="87">
        <v>6.8</v>
      </c>
      <c r="C30" s="87">
        <v>4.09</v>
      </c>
      <c r="D30" s="88">
        <v>0.09</v>
      </c>
      <c r="E30" s="89">
        <v>0</v>
      </c>
      <c r="F30" s="99">
        <v>20</v>
      </c>
      <c r="G30" s="99">
        <v>10</v>
      </c>
      <c r="H30" s="100"/>
      <c r="I30" s="99">
        <v>30</v>
      </c>
      <c r="J30" s="101">
        <v>10</v>
      </c>
      <c r="K30" s="93">
        <f t="shared" si="11"/>
        <v>70</v>
      </c>
      <c r="L30" s="94">
        <f t="shared" si="6"/>
        <v>89.855199999999996</v>
      </c>
      <c r="M30" s="94">
        <f t="shared" si="7"/>
        <v>44.927599999999998</v>
      </c>
      <c r="N30" s="94">
        <f t="shared" si="8"/>
        <v>0</v>
      </c>
      <c r="O30" s="94">
        <f t="shared" si="9"/>
        <v>134.78279999999998</v>
      </c>
      <c r="P30" s="94">
        <f t="shared" si="10"/>
        <v>44.927599999999998</v>
      </c>
      <c r="Q30" s="95">
        <f t="shared" si="12"/>
        <v>314.4932</v>
      </c>
      <c r="R30" s="102">
        <f t="shared" si="4"/>
        <v>20</v>
      </c>
      <c r="S30" s="102">
        <f t="shared" si="4"/>
        <v>10</v>
      </c>
      <c r="T30" s="102">
        <f t="shared" si="4"/>
        <v>0</v>
      </c>
      <c r="U30" s="102">
        <f t="shared" si="4"/>
        <v>30</v>
      </c>
      <c r="V30" s="102">
        <f t="shared" si="4"/>
        <v>10</v>
      </c>
      <c r="W30" s="97">
        <f t="shared" si="13"/>
        <v>70</v>
      </c>
    </row>
    <row r="31" spans="1:23" s="38" customFormat="1" ht="9.4" customHeight="1" x14ac:dyDescent="0.2">
      <c r="A31" s="86" t="s">
        <v>102</v>
      </c>
      <c r="B31" s="87">
        <v>13.4</v>
      </c>
      <c r="C31" s="87">
        <v>8.06</v>
      </c>
      <c r="D31" s="88">
        <v>0.09</v>
      </c>
      <c r="E31" s="89">
        <v>0</v>
      </c>
      <c r="F31" s="99">
        <v>30</v>
      </c>
      <c r="G31" s="99">
        <v>60</v>
      </c>
      <c r="H31" s="100">
        <v>30</v>
      </c>
      <c r="I31" s="99">
        <v>50</v>
      </c>
      <c r="J31" s="101">
        <v>10</v>
      </c>
      <c r="K31" s="93">
        <f t="shared" si="11"/>
        <v>180</v>
      </c>
      <c r="L31" s="94">
        <f t="shared" si="6"/>
        <v>265.60139999999996</v>
      </c>
      <c r="M31" s="94">
        <f t="shared" si="7"/>
        <v>531.20279999999991</v>
      </c>
      <c r="N31" s="94">
        <f t="shared" si="8"/>
        <v>265.60139999999996</v>
      </c>
      <c r="O31" s="94">
        <f t="shared" si="9"/>
        <v>442.66899999999998</v>
      </c>
      <c r="P31" s="94">
        <f t="shared" si="10"/>
        <v>88.533799999999999</v>
      </c>
      <c r="Q31" s="95">
        <f t="shared" si="12"/>
        <v>1593.6083999999998</v>
      </c>
      <c r="R31" s="102">
        <f t="shared" si="4"/>
        <v>30</v>
      </c>
      <c r="S31" s="102">
        <f t="shared" si="4"/>
        <v>60</v>
      </c>
      <c r="T31" s="102">
        <f t="shared" si="4"/>
        <v>30</v>
      </c>
      <c r="U31" s="102">
        <f t="shared" si="4"/>
        <v>50</v>
      </c>
      <c r="V31" s="102">
        <f t="shared" si="4"/>
        <v>10</v>
      </c>
      <c r="W31" s="97">
        <f t="shared" si="13"/>
        <v>180</v>
      </c>
    </row>
    <row r="32" spans="1:23" ht="9.4" customHeight="1" x14ac:dyDescent="0.2">
      <c r="A32" s="86" t="s">
        <v>112</v>
      </c>
      <c r="B32" s="87">
        <v>39</v>
      </c>
      <c r="C32" s="87">
        <v>20.62</v>
      </c>
      <c r="D32" s="88">
        <v>0.2</v>
      </c>
      <c r="E32" s="89">
        <v>0</v>
      </c>
      <c r="F32" s="90">
        <v>10</v>
      </c>
      <c r="G32" s="90">
        <v>5</v>
      </c>
      <c r="H32" s="91">
        <v>20</v>
      </c>
      <c r="I32" s="90">
        <v>0</v>
      </c>
      <c r="J32" s="92"/>
      <c r="K32" s="93">
        <f t="shared" si="11"/>
        <v>35</v>
      </c>
      <c r="L32" s="94">
        <f t="shared" si="6"/>
        <v>257.673</v>
      </c>
      <c r="M32" s="94">
        <f t="shared" si="7"/>
        <v>128.8365</v>
      </c>
      <c r="N32" s="94">
        <f t="shared" si="8"/>
        <v>515.346</v>
      </c>
      <c r="O32" s="94">
        <f t="shared" si="9"/>
        <v>0</v>
      </c>
      <c r="P32" s="94">
        <f t="shared" si="10"/>
        <v>0</v>
      </c>
      <c r="Q32" s="95">
        <f t="shared" si="12"/>
        <v>901.85550000000001</v>
      </c>
      <c r="R32" s="96">
        <f t="shared" si="4"/>
        <v>10</v>
      </c>
      <c r="S32" s="96">
        <f t="shared" si="4"/>
        <v>5</v>
      </c>
      <c r="T32" s="96">
        <f t="shared" si="4"/>
        <v>20</v>
      </c>
      <c r="U32" s="96">
        <f t="shared" si="4"/>
        <v>0</v>
      </c>
      <c r="V32" s="96">
        <f t="shared" si="4"/>
        <v>0</v>
      </c>
      <c r="W32" s="97">
        <f t="shared" si="13"/>
        <v>35</v>
      </c>
    </row>
    <row r="33" spans="1:23" ht="9.4" customHeight="1" x14ac:dyDescent="0.2">
      <c r="A33" s="86" t="s">
        <v>44</v>
      </c>
      <c r="B33" s="87">
        <v>79</v>
      </c>
      <c r="C33" s="87">
        <v>41.76</v>
      </c>
      <c r="D33" s="88">
        <v>0.2</v>
      </c>
      <c r="E33" s="89">
        <v>0</v>
      </c>
      <c r="F33" s="90"/>
      <c r="G33" s="90"/>
      <c r="H33" s="91">
        <v>10</v>
      </c>
      <c r="I33" s="90">
        <v>10</v>
      </c>
      <c r="J33" s="92">
        <v>10</v>
      </c>
      <c r="K33" s="93">
        <f t="shared" si="11"/>
        <v>30</v>
      </c>
      <c r="L33" s="94">
        <f t="shared" si="6"/>
        <v>0</v>
      </c>
      <c r="M33" s="94">
        <f t="shared" si="7"/>
        <v>0</v>
      </c>
      <c r="N33" s="94">
        <f t="shared" si="8"/>
        <v>521.95299999999997</v>
      </c>
      <c r="O33" s="94">
        <f t="shared" si="9"/>
        <v>521.95299999999997</v>
      </c>
      <c r="P33" s="94">
        <f t="shared" si="10"/>
        <v>521.95299999999997</v>
      </c>
      <c r="Q33" s="95">
        <f t="shared" si="12"/>
        <v>1565.8589999999999</v>
      </c>
      <c r="R33" s="96">
        <f t="shared" si="4"/>
        <v>0</v>
      </c>
      <c r="S33" s="96">
        <f t="shared" si="4"/>
        <v>0</v>
      </c>
      <c r="T33" s="96">
        <f t="shared" si="4"/>
        <v>10</v>
      </c>
      <c r="U33" s="96">
        <f t="shared" si="4"/>
        <v>10</v>
      </c>
      <c r="V33" s="96">
        <f t="shared" si="4"/>
        <v>10</v>
      </c>
      <c r="W33" s="97">
        <f t="shared" si="13"/>
        <v>30</v>
      </c>
    </row>
    <row r="34" spans="1:23" ht="9.4" customHeight="1" x14ac:dyDescent="0.2">
      <c r="A34" s="86" t="s">
        <v>113</v>
      </c>
      <c r="B34" s="87">
        <v>29.5</v>
      </c>
      <c r="C34" s="87">
        <v>15.6</v>
      </c>
      <c r="D34" s="88">
        <v>0.2</v>
      </c>
      <c r="E34" s="89">
        <v>0</v>
      </c>
      <c r="F34" s="90">
        <v>10</v>
      </c>
      <c r="G34" s="90"/>
      <c r="H34" s="91">
        <v>20</v>
      </c>
      <c r="I34" s="90"/>
      <c r="J34" s="92"/>
      <c r="K34" s="93">
        <f t="shared" si="11"/>
        <v>30</v>
      </c>
      <c r="L34" s="94">
        <f t="shared" si="6"/>
        <v>194.90649999999999</v>
      </c>
      <c r="M34" s="94">
        <f t="shared" si="7"/>
        <v>0</v>
      </c>
      <c r="N34" s="94">
        <f t="shared" si="8"/>
        <v>389.81299999999999</v>
      </c>
      <c r="O34" s="94">
        <f t="shared" si="9"/>
        <v>0</v>
      </c>
      <c r="P34" s="94">
        <f t="shared" si="10"/>
        <v>0</v>
      </c>
      <c r="Q34" s="95">
        <f t="shared" si="12"/>
        <v>584.71949999999993</v>
      </c>
      <c r="R34" s="96">
        <f t="shared" si="4"/>
        <v>10</v>
      </c>
      <c r="S34" s="96">
        <f t="shared" si="4"/>
        <v>0</v>
      </c>
      <c r="T34" s="96">
        <f t="shared" si="4"/>
        <v>20</v>
      </c>
      <c r="U34" s="96">
        <f t="shared" si="4"/>
        <v>0</v>
      </c>
      <c r="V34" s="96">
        <f t="shared" si="4"/>
        <v>0</v>
      </c>
      <c r="W34" s="97">
        <f t="shared" si="13"/>
        <v>30</v>
      </c>
    </row>
    <row r="35" spans="1:23" ht="9.4" customHeight="1" x14ac:dyDescent="0.2">
      <c r="A35" s="86" t="s">
        <v>43</v>
      </c>
      <c r="B35" s="87">
        <v>54.6</v>
      </c>
      <c r="C35" s="87">
        <v>28.86</v>
      </c>
      <c r="D35" s="88">
        <v>0.2</v>
      </c>
      <c r="E35" s="89">
        <v>0</v>
      </c>
      <c r="F35" s="90"/>
      <c r="G35" s="90"/>
      <c r="H35" s="91">
        <v>10</v>
      </c>
      <c r="I35" s="90">
        <v>5</v>
      </c>
      <c r="J35" s="92">
        <v>10</v>
      </c>
      <c r="K35" s="93">
        <f t="shared" si="11"/>
        <v>25</v>
      </c>
      <c r="L35" s="94">
        <f t="shared" si="6"/>
        <v>0</v>
      </c>
      <c r="M35" s="94">
        <f t="shared" si="7"/>
        <v>0</v>
      </c>
      <c r="N35" s="94">
        <f t="shared" si="8"/>
        <v>360.74219999999997</v>
      </c>
      <c r="O35" s="94">
        <f t="shared" si="9"/>
        <v>180.37109999999998</v>
      </c>
      <c r="P35" s="94">
        <f t="shared" si="10"/>
        <v>360.74219999999997</v>
      </c>
      <c r="Q35" s="95">
        <f t="shared" si="12"/>
        <v>901.85549999999989</v>
      </c>
      <c r="R35" s="96">
        <f t="shared" si="4"/>
        <v>0</v>
      </c>
      <c r="S35" s="96">
        <f t="shared" si="4"/>
        <v>0</v>
      </c>
      <c r="T35" s="96">
        <f t="shared" si="4"/>
        <v>10</v>
      </c>
      <c r="U35" s="96">
        <f t="shared" si="4"/>
        <v>5</v>
      </c>
      <c r="V35" s="96">
        <f t="shared" si="4"/>
        <v>10</v>
      </c>
      <c r="W35" s="97">
        <f t="shared" si="13"/>
        <v>25</v>
      </c>
    </row>
    <row r="36" spans="1:23" ht="9.4" customHeight="1" x14ac:dyDescent="0.2">
      <c r="A36" s="86" t="s">
        <v>94</v>
      </c>
      <c r="B36" s="87">
        <v>40.4</v>
      </c>
      <c r="C36" s="87">
        <v>24.29</v>
      </c>
      <c r="D36" s="88">
        <v>0.09</v>
      </c>
      <c r="E36" s="89">
        <v>0</v>
      </c>
      <c r="F36" s="90">
        <v>25</v>
      </c>
      <c r="G36" s="90">
        <v>50</v>
      </c>
      <c r="H36" s="91">
        <v>10</v>
      </c>
      <c r="I36" s="90">
        <v>30</v>
      </c>
      <c r="J36" s="92"/>
      <c r="K36" s="93">
        <f t="shared" si="11"/>
        <v>115</v>
      </c>
      <c r="L36" s="94">
        <f t="shared" si="6"/>
        <v>667.3069999999999</v>
      </c>
      <c r="M36" s="94">
        <f t="shared" si="7"/>
        <v>1334.6139999999998</v>
      </c>
      <c r="N36" s="94">
        <f t="shared" si="8"/>
        <v>266.9228</v>
      </c>
      <c r="O36" s="94">
        <f t="shared" si="9"/>
        <v>800.76839999999993</v>
      </c>
      <c r="P36" s="94">
        <f t="shared" si="10"/>
        <v>0</v>
      </c>
      <c r="Q36" s="95">
        <f t="shared" si="12"/>
        <v>3069.6121999999996</v>
      </c>
      <c r="R36" s="96">
        <f t="shared" si="4"/>
        <v>25</v>
      </c>
      <c r="S36" s="96">
        <f t="shared" si="4"/>
        <v>50</v>
      </c>
      <c r="T36" s="96">
        <f t="shared" si="4"/>
        <v>10</v>
      </c>
      <c r="U36" s="96">
        <f t="shared" si="4"/>
        <v>30</v>
      </c>
      <c r="V36" s="96">
        <f t="shared" si="4"/>
        <v>0</v>
      </c>
      <c r="W36" s="97">
        <f t="shared" si="13"/>
        <v>115</v>
      </c>
    </row>
    <row r="37" spans="1:23" ht="9.4" customHeight="1" x14ac:dyDescent="0.2">
      <c r="A37" s="86" t="s">
        <v>45</v>
      </c>
      <c r="B37" s="87">
        <v>28.4</v>
      </c>
      <c r="C37" s="87">
        <v>14.46</v>
      </c>
      <c r="D37" s="88">
        <v>0.23</v>
      </c>
      <c r="E37" s="89">
        <v>0</v>
      </c>
      <c r="F37" s="90">
        <v>75</v>
      </c>
      <c r="G37" s="90">
        <v>100</v>
      </c>
      <c r="H37" s="91">
        <v>80</v>
      </c>
      <c r="I37" s="90">
        <v>60</v>
      </c>
      <c r="J37" s="92">
        <v>60</v>
      </c>
      <c r="K37" s="93">
        <f t="shared" si="11"/>
        <v>375</v>
      </c>
      <c r="L37" s="94">
        <f t="shared" si="6"/>
        <v>1407.2909999999999</v>
      </c>
      <c r="M37" s="94">
        <f t="shared" si="7"/>
        <v>1876.3879999999999</v>
      </c>
      <c r="N37" s="94">
        <f t="shared" si="8"/>
        <v>1501.1103999999998</v>
      </c>
      <c r="O37" s="94">
        <f t="shared" si="9"/>
        <v>1125.8327999999999</v>
      </c>
      <c r="P37" s="94">
        <f t="shared" si="10"/>
        <v>1125.8327999999999</v>
      </c>
      <c r="Q37" s="95">
        <f t="shared" si="12"/>
        <v>7036.4549999999999</v>
      </c>
      <c r="R37" s="96">
        <f t="shared" si="4"/>
        <v>75</v>
      </c>
      <c r="S37" s="96">
        <f t="shared" si="4"/>
        <v>100</v>
      </c>
      <c r="T37" s="96">
        <f t="shared" si="4"/>
        <v>80</v>
      </c>
      <c r="U37" s="96">
        <f t="shared" si="4"/>
        <v>60</v>
      </c>
      <c r="V37" s="96">
        <f t="shared" si="4"/>
        <v>60</v>
      </c>
      <c r="W37" s="97">
        <f t="shared" si="13"/>
        <v>375</v>
      </c>
    </row>
    <row r="38" spans="1:23" ht="9.4" customHeight="1" x14ac:dyDescent="0.2">
      <c r="A38" s="86" t="s">
        <v>89</v>
      </c>
      <c r="B38" s="87">
        <v>38.799999999999997</v>
      </c>
      <c r="C38" s="87">
        <v>21.79</v>
      </c>
      <c r="D38" s="88">
        <v>0.15</v>
      </c>
      <c r="E38" s="89">
        <v>0</v>
      </c>
      <c r="F38" s="90">
        <v>15</v>
      </c>
      <c r="G38" s="90">
        <v>10</v>
      </c>
      <c r="H38" s="91">
        <v>20</v>
      </c>
      <c r="I38" s="90"/>
      <c r="J38" s="92"/>
      <c r="K38" s="93">
        <f t="shared" si="11"/>
        <v>45</v>
      </c>
      <c r="L38" s="94">
        <f t="shared" si="6"/>
        <v>384.5274</v>
      </c>
      <c r="M38" s="94">
        <f t="shared" si="7"/>
        <v>256.35159999999996</v>
      </c>
      <c r="N38" s="94">
        <f t="shared" si="8"/>
        <v>512.70319999999992</v>
      </c>
      <c r="O38" s="94">
        <f t="shared" si="9"/>
        <v>0</v>
      </c>
      <c r="P38" s="94">
        <f t="shared" si="10"/>
        <v>0</v>
      </c>
      <c r="Q38" s="95">
        <f t="shared" si="12"/>
        <v>1153.5821999999998</v>
      </c>
      <c r="R38" s="96">
        <f t="shared" ref="R38:V69" si="14">F38*(1+$E38)</f>
        <v>15</v>
      </c>
      <c r="S38" s="96">
        <f t="shared" si="14"/>
        <v>10</v>
      </c>
      <c r="T38" s="96">
        <f t="shared" si="14"/>
        <v>20</v>
      </c>
      <c r="U38" s="96">
        <f t="shared" si="14"/>
        <v>0</v>
      </c>
      <c r="V38" s="96">
        <f t="shared" si="14"/>
        <v>0</v>
      </c>
      <c r="W38" s="97">
        <f t="shared" si="13"/>
        <v>45</v>
      </c>
    </row>
    <row r="39" spans="1:23" ht="9.4" customHeight="1" x14ac:dyDescent="0.2">
      <c r="A39" s="86" t="s">
        <v>114</v>
      </c>
      <c r="B39" s="87">
        <v>27.1</v>
      </c>
      <c r="C39" s="87">
        <v>15.229999999999999</v>
      </c>
      <c r="D39" s="88">
        <v>0.15</v>
      </c>
      <c r="E39" s="89">
        <v>0</v>
      </c>
      <c r="F39" s="90">
        <v>10</v>
      </c>
      <c r="G39" s="90"/>
      <c r="H39" s="91">
        <v>20</v>
      </c>
      <c r="I39" s="90">
        <v>30</v>
      </c>
      <c r="J39" s="92"/>
      <c r="K39" s="93">
        <f t="shared" si="11"/>
        <v>60</v>
      </c>
      <c r="L39" s="94">
        <f t="shared" si="6"/>
        <v>179.0497</v>
      </c>
      <c r="M39" s="94">
        <f t="shared" si="7"/>
        <v>0</v>
      </c>
      <c r="N39" s="94">
        <f t="shared" si="8"/>
        <v>358.0994</v>
      </c>
      <c r="O39" s="94">
        <f t="shared" si="9"/>
        <v>537.14909999999998</v>
      </c>
      <c r="P39" s="94">
        <f t="shared" si="10"/>
        <v>0</v>
      </c>
      <c r="Q39" s="95">
        <f t="shared" si="12"/>
        <v>1074.2982</v>
      </c>
      <c r="R39" s="96">
        <f t="shared" si="14"/>
        <v>10</v>
      </c>
      <c r="S39" s="96">
        <f t="shared" si="14"/>
        <v>0</v>
      </c>
      <c r="T39" s="96">
        <f t="shared" si="14"/>
        <v>20</v>
      </c>
      <c r="U39" s="96">
        <f t="shared" si="14"/>
        <v>30</v>
      </c>
      <c r="V39" s="96">
        <f t="shared" si="14"/>
        <v>0</v>
      </c>
      <c r="W39" s="97">
        <f t="shared" si="13"/>
        <v>60</v>
      </c>
    </row>
    <row r="40" spans="1:23" ht="9.4" customHeight="1" x14ac:dyDescent="0.2">
      <c r="A40" s="86" t="s">
        <v>46</v>
      </c>
      <c r="B40" s="87">
        <v>75</v>
      </c>
      <c r="C40" s="87">
        <v>42.12</v>
      </c>
      <c r="D40" s="88">
        <v>0.15</v>
      </c>
      <c r="E40" s="89">
        <v>0</v>
      </c>
      <c r="F40" s="90">
        <v>5</v>
      </c>
      <c r="G40" s="90">
        <v>5</v>
      </c>
      <c r="H40" s="91">
        <v>5</v>
      </c>
      <c r="I40" s="90">
        <v>10</v>
      </c>
      <c r="J40" s="92"/>
      <c r="K40" s="93">
        <f t="shared" si="11"/>
        <v>25</v>
      </c>
      <c r="L40" s="94">
        <f t="shared" si="6"/>
        <v>247.76249999999999</v>
      </c>
      <c r="M40" s="94">
        <f t="shared" si="7"/>
        <v>247.76249999999999</v>
      </c>
      <c r="N40" s="94">
        <f t="shared" si="8"/>
        <v>247.76249999999999</v>
      </c>
      <c r="O40" s="94">
        <f t="shared" si="9"/>
        <v>495.52499999999998</v>
      </c>
      <c r="P40" s="94">
        <f t="shared" si="10"/>
        <v>0</v>
      </c>
      <c r="Q40" s="95">
        <f t="shared" si="12"/>
        <v>1238.8125</v>
      </c>
      <c r="R40" s="96">
        <f t="shared" si="14"/>
        <v>5</v>
      </c>
      <c r="S40" s="96">
        <f t="shared" si="14"/>
        <v>5</v>
      </c>
      <c r="T40" s="96">
        <f t="shared" si="14"/>
        <v>5</v>
      </c>
      <c r="U40" s="96">
        <f t="shared" si="14"/>
        <v>10</v>
      </c>
      <c r="V40" s="96">
        <f t="shared" si="14"/>
        <v>0</v>
      </c>
      <c r="W40" s="97">
        <f t="shared" si="13"/>
        <v>25</v>
      </c>
    </row>
    <row r="41" spans="1:23" ht="9.4" customHeight="1" x14ac:dyDescent="0.2">
      <c r="A41" s="86" t="s">
        <v>49</v>
      </c>
      <c r="B41" s="87">
        <v>55</v>
      </c>
      <c r="C41" s="87">
        <v>25.44</v>
      </c>
      <c r="D41" s="88">
        <v>0.3</v>
      </c>
      <c r="E41" s="89">
        <v>0</v>
      </c>
      <c r="F41" s="90">
        <v>60</v>
      </c>
      <c r="G41" s="90">
        <v>100</v>
      </c>
      <c r="H41" s="91">
        <v>40</v>
      </c>
      <c r="I41" s="90">
        <v>30</v>
      </c>
      <c r="J41" s="92">
        <v>10</v>
      </c>
      <c r="K41" s="93">
        <f t="shared" si="11"/>
        <v>240</v>
      </c>
      <c r="L41" s="94">
        <f t="shared" si="6"/>
        <v>2180.31</v>
      </c>
      <c r="M41" s="94">
        <f t="shared" si="7"/>
        <v>3633.85</v>
      </c>
      <c r="N41" s="94">
        <f t="shared" si="8"/>
        <v>1453.54</v>
      </c>
      <c r="O41" s="94">
        <f t="shared" si="9"/>
        <v>1090.155</v>
      </c>
      <c r="P41" s="94">
        <f t="shared" si="10"/>
        <v>363.38499999999999</v>
      </c>
      <c r="Q41" s="95">
        <f t="shared" si="12"/>
        <v>8721.24</v>
      </c>
      <c r="R41" s="96">
        <f t="shared" si="14"/>
        <v>60</v>
      </c>
      <c r="S41" s="96">
        <f t="shared" si="14"/>
        <v>100</v>
      </c>
      <c r="T41" s="96">
        <f t="shared" si="14"/>
        <v>40</v>
      </c>
      <c r="U41" s="96">
        <f t="shared" si="14"/>
        <v>30</v>
      </c>
      <c r="V41" s="96">
        <f t="shared" si="14"/>
        <v>10</v>
      </c>
      <c r="W41" s="97">
        <f t="shared" si="13"/>
        <v>240</v>
      </c>
    </row>
    <row r="42" spans="1:23" s="38" customFormat="1" ht="9.4" customHeight="1" x14ac:dyDescent="0.2">
      <c r="A42" s="86" t="s">
        <v>51</v>
      </c>
      <c r="B42" s="87">
        <v>42</v>
      </c>
      <c r="C42" s="87">
        <v>19.43</v>
      </c>
      <c r="D42" s="88">
        <v>0.3</v>
      </c>
      <c r="E42" s="89">
        <v>0</v>
      </c>
      <c r="F42" s="86">
        <v>20</v>
      </c>
      <c r="G42" s="86"/>
      <c r="H42" s="113"/>
      <c r="I42" s="86">
        <v>10</v>
      </c>
      <c r="J42" s="114"/>
      <c r="K42" s="93">
        <f t="shared" si="11"/>
        <v>30</v>
      </c>
      <c r="L42" s="94">
        <f t="shared" si="6"/>
        <v>554.98799999999994</v>
      </c>
      <c r="M42" s="94">
        <f t="shared" si="7"/>
        <v>0</v>
      </c>
      <c r="N42" s="94">
        <f t="shared" si="8"/>
        <v>0</v>
      </c>
      <c r="O42" s="94">
        <f t="shared" si="9"/>
        <v>277.49399999999997</v>
      </c>
      <c r="P42" s="94">
        <f t="shared" si="10"/>
        <v>0</v>
      </c>
      <c r="Q42" s="95">
        <f t="shared" si="12"/>
        <v>832.48199999999997</v>
      </c>
      <c r="R42" s="102">
        <f t="shared" si="14"/>
        <v>20</v>
      </c>
      <c r="S42" s="102">
        <f t="shared" si="14"/>
        <v>0</v>
      </c>
      <c r="T42" s="102">
        <f t="shared" si="14"/>
        <v>0</v>
      </c>
      <c r="U42" s="102">
        <f t="shared" si="14"/>
        <v>10</v>
      </c>
      <c r="V42" s="102">
        <f t="shared" si="14"/>
        <v>0</v>
      </c>
      <c r="W42" s="97">
        <f t="shared" si="13"/>
        <v>30</v>
      </c>
    </row>
    <row r="43" spans="1:23" s="38" customFormat="1" ht="9.4" customHeight="1" x14ac:dyDescent="0.2">
      <c r="A43" s="86" t="s">
        <v>99</v>
      </c>
      <c r="B43" s="87">
        <v>69</v>
      </c>
      <c r="C43" s="87">
        <v>42.86</v>
      </c>
      <c r="D43" s="88">
        <v>0.06</v>
      </c>
      <c r="E43" s="89">
        <v>0</v>
      </c>
      <c r="F43" s="86">
        <v>5</v>
      </c>
      <c r="G43" s="86"/>
      <c r="H43" s="115">
        <v>5</v>
      </c>
      <c r="I43" s="86"/>
      <c r="J43" s="114"/>
      <c r="K43" s="93">
        <f t="shared" si="11"/>
        <v>10</v>
      </c>
      <c r="L43" s="94">
        <f t="shared" si="6"/>
        <v>227.94149999999999</v>
      </c>
      <c r="M43" s="94">
        <f t="shared" si="7"/>
        <v>0</v>
      </c>
      <c r="N43" s="94">
        <f t="shared" si="8"/>
        <v>227.94149999999999</v>
      </c>
      <c r="O43" s="94">
        <f t="shared" si="9"/>
        <v>0</v>
      </c>
      <c r="P43" s="94">
        <f t="shared" si="10"/>
        <v>0</v>
      </c>
      <c r="Q43" s="95">
        <f t="shared" si="12"/>
        <v>455.88299999999998</v>
      </c>
      <c r="R43" s="102">
        <f t="shared" si="14"/>
        <v>5</v>
      </c>
      <c r="S43" s="102">
        <f t="shared" si="14"/>
        <v>0</v>
      </c>
      <c r="T43" s="102">
        <f t="shared" si="14"/>
        <v>5</v>
      </c>
      <c r="U43" s="102">
        <f t="shared" si="14"/>
        <v>0</v>
      </c>
      <c r="V43" s="102">
        <f t="shared" si="14"/>
        <v>0</v>
      </c>
      <c r="W43" s="97">
        <f t="shared" si="13"/>
        <v>10</v>
      </c>
    </row>
    <row r="44" spans="1:23" s="38" customFormat="1" ht="9.4" customHeight="1" x14ac:dyDescent="0.2">
      <c r="A44" s="111" t="s">
        <v>52</v>
      </c>
      <c r="B44" s="112">
        <v>42</v>
      </c>
      <c r="C44" s="87">
        <v>20.82</v>
      </c>
      <c r="D44" s="88">
        <v>0.25</v>
      </c>
      <c r="E44" s="89">
        <v>0</v>
      </c>
      <c r="F44" s="86">
        <v>25</v>
      </c>
      <c r="G44" s="86">
        <v>20</v>
      </c>
      <c r="H44" s="115">
        <v>30</v>
      </c>
      <c r="I44" s="86">
        <v>20</v>
      </c>
      <c r="J44" s="114"/>
      <c r="K44" s="93">
        <f t="shared" si="11"/>
        <v>95</v>
      </c>
      <c r="L44" s="94">
        <f t="shared" si="6"/>
        <v>693.7349999999999</v>
      </c>
      <c r="M44" s="94">
        <f t="shared" si="7"/>
        <v>554.98799999999994</v>
      </c>
      <c r="N44" s="94">
        <f t="shared" si="8"/>
        <v>832.48199999999997</v>
      </c>
      <c r="O44" s="94">
        <f t="shared" si="9"/>
        <v>554.98799999999994</v>
      </c>
      <c r="P44" s="94">
        <f t="shared" si="10"/>
        <v>0</v>
      </c>
      <c r="Q44" s="95">
        <f t="shared" si="12"/>
        <v>2636.1929999999998</v>
      </c>
      <c r="R44" s="102">
        <f t="shared" si="14"/>
        <v>25</v>
      </c>
      <c r="S44" s="102">
        <f t="shared" si="14"/>
        <v>20</v>
      </c>
      <c r="T44" s="102">
        <f t="shared" si="14"/>
        <v>30</v>
      </c>
      <c r="U44" s="102">
        <f t="shared" si="14"/>
        <v>20</v>
      </c>
      <c r="V44" s="102">
        <f t="shared" si="14"/>
        <v>0</v>
      </c>
      <c r="W44" s="97">
        <f t="shared" si="13"/>
        <v>95</v>
      </c>
    </row>
    <row r="45" spans="1:23" s="38" customFormat="1" ht="9.4" customHeight="1" x14ac:dyDescent="0.2">
      <c r="A45" s="86" t="s">
        <v>53</v>
      </c>
      <c r="B45" s="87">
        <v>18</v>
      </c>
      <c r="C45" s="87">
        <v>9.16</v>
      </c>
      <c r="D45" s="88">
        <v>0.23</v>
      </c>
      <c r="E45" s="89">
        <v>0</v>
      </c>
      <c r="F45" s="86">
        <v>50</v>
      </c>
      <c r="G45" s="86">
        <v>80</v>
      </c>
      <c r="H45" s="115">
        <v>80</v>
      </c>
      <c r="I45" s="86"/>
      <c r="J45" s="114"/>
      <c r="K45" s="93">
        <f t="shared" si="11"/>
        <v>210</v>
      </c>
      <c r="L45" s="94">
        <f t="shared" si="6"/>
        <v>594.63</v>
      </c>
      <c r="M45" s="94">
        <f t="shared" si="7"/>
        <v>951.4079999999999</v>
      </c>
      <c r="N45" s="94">
        <f t="shared" si="8"/>
        <v>951.4079999999999</v>
      </c>
      <c r="O45" s="94">
        <f t="shared" si="9"/>
        <v>0</v>
      </c>
      <c r="P45" s="94">
        <f t="shared" si="10"/>
        <v>0</v>
      </c>
      <c r="Q45" s="95">
        <f t="shared" si="12"/>
        <v>2497.4459999999999</v>
      </c>
      <c r="R45" s="102">
        <f t="shared" si="14"/>
        <v>50</v>
      </c>
      <c r="S45" s="102">
        <f t="shared" si="14"/>
        <v>80</v>
      </c>
      <c r="T45" s="102">
        <f t="shared" si="14"/>
        <v>80</v>
      </c>
      <c r="U45" s="102">
        <f t="shared" si="14"/>
        <v>0</v>
      </c>
      <c r="V45" s="102">
        <f t="shared" si="14"/>
        <v>0</v>
      </c>
      <c r="W45" s="97">
        <f t="shared" si="13"/>
        <v>210</v>
      </c>
    </row>
    <row r="46" spans="1:23" s="38" customFormat="1" ht="9.4" customHeight="1" x14ac:dyDescent="0.2">
      <c r="A46" s="86" t="s">
        <v>54</v>
      </c>
      <c r="B46" s="87">
        <v>185</v>
      </c>
      <c r="C46" s="87">
        <v>103.9</v>
      </c>
      <c r="D46" s="88">
        <v>0.15</v>
      </c>
      <c r="E46" s="89">
        <v>0</v>
      </c>
      <c r="F46" s="86"/>
      <c r="G46" s="86"/>
      <c r="H46" s="115">
        <v>5</v>
      </c>
      <c r="I46" s="86">
        <v>5</v>
      </c>
      <c r="J46" s="114"/>
      <c r="K46" s="93">
        <f t="shared" si="11"/>
        <v>10</v>
      </c>
      <c r="L46" s="94">
        <f t="shared" si="6"/>
        <v>0</v>
      </c>
      <c r="M46" s="94">
        <f t="shared" si="7"/>
        <v>0</v>
      </c>
      <c r="N46" s="94">
        <f t="shared" si="8"/>
        <v>611.14749999999992</v>
      </c>
      <c r="O46" s="94">
        <f t="shared" si="9"/>
        <v>611.14749999999992</v>
      </c>
      <c r="P46" s="94">
        <f t="shared" si="10"/>
        <v>0</v>
      </c>
      <c r="Q46" s="95">
        <f t="shared" si="12"/>
        <v>1222.2949999999998</v>
      </c>
      <c r="R46" s="102">
        <f t="shared" si="14"/>
        <v>0</v>
      </c>
      <c r="S46" s="102">
        <f t="shared" si="14"/>
        <v>0</v>
      </c>
      <c r="T46" s="102">
        <f t="shared" si="14"/>
        <v>5</v>
      </c>
      <c r="U46" s="102">
        <f t="shared" si="14"/>
        <v>5</v>
      </c>
      <c r="V46" s="102">
        <f t="shared" si="14"/>
        <v>0</v>
      </c>
      <c r="W46" s="97">
        <f t="shared" si="13"/>
        <v>10</v>
      </c>
    </row>
    <row r="47" spans="1:23" s="38" customFormat="1" ht="9.4" customHeight="1" x14ac:dyDescent="0.2">
      <c r="A47" s="86" t="s">
        <v>55</v>
      </c>
      <c r="B47" s="87">
        <v>55</v>
      </c>
      <c r="C47" s="87">
        <v>29.08</v>
      </c>
      <c r="D47" s="88">
        <v>0.2</v>
      </c>
      <c r="E47" s="89">
        <v>0</v>
      </c>
      <c r="F47" s="86">
        <v>15</v>
      </c>
      <c r="G47" s="86"/>
      <c r="H47" s="115">
        <v>30</v>
      </c>
      <c r="I47" s="86"/>
      <c r="J47" s="114"/>
      <c r="K47" s="93">
        <f t="shared" si="11"/>
        <v>45</v>
      </c>
      <c r="L47" s="94">
        <f t="shared" si="6"/>
        <v>545.07749999999999</v>
      </c>
      <c r="M47" s="94">
        <f t="shared" si="7"/>
        <v>0</v>
      </c>
      <c r="N47" s="94">
        <f t="shared" si="8"/>
        <v>1090.155</v>
      </c>
      <c r="O47" s="94">
        <f t="shared" si="9"/>
        <v>0</v>
      </c>
      <c r="P47" s="94">
        <f t="shared" si="10"/>
        <v>0</v>
      </c>
      <c r="Q47" s="95">
        <f t="shared" si="12"/>
        <v>1635.2325000000001</v>
      </c>
      <c r="R47" s="102">
        <f t="shared" si="14"/>
        <v>15</v>
      </c>
      <c r="S47" s="102">
        <f t="shared" si="14"/>
        <v>0</v>
      </c>
      <c r="T47" s="102">
        <f t="shared" si="14"/>
        <v>30</v>
      </c>
      <c r="U47" s="102">
        <f t="shared" si="14"/>
        <v>0</v>
      </c>
      <c r="V47" s="102">
        <f t="shared" si="14"/>
        <v>0</v>
      </c>
      <c r="W47" s="97">
        <f t="shared" si="13"/>
        <v>45</v>
      </c>
    </row>
    <row r="48" spans="1:23" s="38" customFormat="1" ht="9.4" customHeight="1" x14ac:dyDescent="0.2">
      <c r="A48" s="86" t="s">
        <v>56</v>
      </c>
      <c r="B48" s="87">
        <v>89</v>
      </c>
      <c r="C48" s="87">
        <v>47.04</v>
      </c>
      <c r="D48" s="88">
        <v>0.2</v>
      </c>
      <c r="E48" s="89">
        <v>0</v>
      </c>
      <c r="F48" s="86">
        <v>20</v>
      </c>
      <c r="G48" s="86">
        <v>20</v>
      </c>
      <c r="H48" s="115">
        <v>10</v>
      </c>
      <c r="I48" s="86">
        <v>10</v>
      </c>
      <c r="J48" s="114"/>
      <c r="K48" s="93">
        <f t="shared" si="11"/>
        <v>60</v>
      </c>
      <c r="L48" s="94">
        <f t="shared" si="6"/>
        <v>1176.0459999999998</v>
      </c>
      <c r="M48" s="94">
        <f t="shared" si="7"/>
        <v>1176.0459999999998</v>
      </c>
      <c r="N48" s="94">
        <f t="shared" si="8"/>
        <v>588.02299999999991</v>
      </c>
      <c r="O48" s="94">
        <f t="shared" si="9"/>
        <v>588.02299999999991</v>
      </c>
      <c r="P48" s="94">
        <f t="shared" si="10"/>
        <v>0</v>
      </c>
      <c r="Q48" s="95">
        <f t="shared" si="12"/>
        <v>3528.1379999999999</v>
      </c>
      <c r="R48" s="102">
        <f t="shared" si="14"/>
        <v>20</v>
      </c>
      <c r="S48" s="102">
        <f t="shared" si="14"/>
        <v>20</v>
      </c>
      <c r="T48" s="102">
        <f t="shared" si="14"/>
        <v>10</v>
      </c>
      <c r="U48" s="102">
        <f t="shared" si="14"/>
        <v>10</v>
      </c>
      <c r="V48" s="102">
        <f t="shared" si="14"/>
        <v>0</v>
      </c>
      <c r="W48" s="97">
        <f t="shared" si="13"/>
        <v>60</v>
      </c>
    </row>
    <row r="49" spans="1:23" s="38" customFormat="1" ht="9.4" customHeight="1" x14ac:dyDescent="0.2">
      <c r="A49" s="86" t="s">
        <v>57</v>
      </c>
      <c r="B49" s="87">
        <v>160</v>
      </c>
      <c r="C49" s="87">
        <v>84.58</v>
      </c>
      <c r="D49" s="88">
        <v>0.2</v>
      </c>
      <c r="E49" s="89">
        <v>0</v>
      </c>
      <c r="F49" s="86"/>
      <c r="G49" s="86">
        <v>10</v>
      </c>
      <c r="H49" s="113"/>
      <c r="I49" s="86">
        <v>15</v>
      </c>
      <c r="J49" s="114"/>
      <c r="K49" s="93">
        <f t="shared" si="11"/>
        <v>25</v>
      </c>
      <c r="L49" s="94">
        <f t="shared" si="6"/>
        <v>0</v>
      </c>
      <c r="M49" s="94">
        <f t="shared" si="7"/>
        <v>1057.1199999999999</v>
      </c>
      <c r="N49" s="94">
        <f t="shared" si="8"/>
        <v>0</v>
      </c>
      <c r="O49" s="94">
        <f t="shared" si="9"/>
        <v>1585.6799999999998</v>
      </c>
      <c r="P49" s="94">
        <f t="shared" si="10"/>
        <v>0</v>
      </c>
      <c r="Q49" s="95">
        <f t="shared" si="12"/>
        <v>2642.7999999999997</v>
      </c>
      <c r="R49" s="102">
        <f t="shared" si="14"/>
        <v>0</v>
      </c>
      <c r="S49" s="102">
        <f t="shared" si="14"/>
        <v>10</v>
      </c>
      <c r="T49" s="102">
        <f t="shared" si="14"/>
        <v>0</v>
      </c>
      <c r="U49" s="102">
        <f t="shared" si="14"/>
        <v>15</v>
      </c>
      <c r="V49" s="102">
        <f t="shared" si="14"/>
        <v>0</v>
      </c>
      <c r="W49" s="97">
        <f t="shared" si="13"/>
        <v>25</v>
      </c>
    </row>
    <row r="50" spans="1:23" s="38" customFormat="1" ht="9.4" customHeight="1" x14ac:dyDescent="0.2">
      <c r="A50" s="86" t="s">
        <v>58</v>
      </c>
      <c r="B50" s="87">
        <v>33</v>
      </c>
      <c r="C50" s="87">
        <v>17.45</v>
      </c>
      <c r="D50" s="88">
        <v>0.2</v>
      </c>
      <c r="E50" s="89">
        <v>0</v>
      </c>
      <c r="F50" s="86">
        <v>10</v>
      </c>
      <c r="G50" s="86"/>
      <c r="H50" s="115">
        <v>20</v>
      </c>
      <c r="I50" s="86">
        <v>10</v>
      </c>
      <c r="J50" s="114">
        <v>10</v>
      </c>
      <c r="K50" s="93">
        <f t="shared" si="11"/>
        <v>50</v>
      </c>
      <c r="L50" s="94">
        <f t="shared" si="6"/>
        <v>218.03099999999998</v>
      </c>
      <c r="M50" s="94">
        <f t="shared" si="7"/>
        <v>0</v>
      </c>
      <c r="N50" s="94">
        <f t="shared" si="8"/>
        <v>436.06199999999995</v>
      </c>
      <c r="O50" s="94">
        <f t="shared" si="9"/>
        <v>218.03099999999998</v>
      </c>
      <c r="P50" s="94">
        <f t="shared" si="10"/>
        <v>218.03099999999998</v>
      </c>
      <c r="Q50" s="95">
        <f t="shared" si="12"/>
        <v>1090.155</v>
      </c>
      <c r="R50" s="102">
        <f t="shared" si="14"/>
        <v>10</v>
      </c>
      <c r="S50" s="102">
        <f t="shared" si="14"/>
        <v>0</v>
      </c>
      <c r="T50" s="102">
        <f t="shared" si="14"/>
        <v>20</v>
      </c>
      <c r="U50" s="102">
        <f t="shared" si="14"/>
        <v>10</v>
      </c>
      <c r="V50" s="102">
        <f t="shared" si="14"/>
        <v>10</v>
      </c>
      <c r="W50" s="97">
        <f t="shared" si="13"/>
        <v>50</v>
      </c>
    </row>
    <row r="51" spans="1:23" s="38" customFormat="1" ht="9.4" customHeight="1" x14ac:dyDescent="0.2">
      <c r="A51" s="86" t="s">
        <v>59</v>
      </c>
      <c r="B51" s="87">
        <v>40</v>
      </c>
      <c r="C51" s="87">
        <v>21.15</v>
      </c>
      <c r="D51" s="88">
        <v>0.2</v>
      </c>
      <c r="E51" s="89">
        <v>0</v>
      </c>
      <c r="F51" s="86"/>
      <c r="G51" s="86"/>
      <c r="H51" s="113"/>
      <c r="I51" s="86">
        <v>5</v>
      </c>
      <c r="J51" s="114"/>
      <c r="K51" s="93">
        <f t="shared" si="11"/>
        <v>5</v>
      </c>
      <c r="L51" s="94">
        <f t="shared" si="6"/>
        <v>0</v>
      </c>
      <c r="M51" s="94">
        <f t="shared" si="7"/>
        <v>0</v>
      </c>
      <c r="N51" s="94">
        <f t="shared" si="8"/>
        <v>0</v>
      </c>
      <c r="O51" s="94">
        <f t="shared" si="9"/>
        <v>132.13999999999999</v>
      </c>
      <c r="P51" s="94">
        <f t="shared" si="10"/>
        <v>0</v>
      </c>
      <c r="Q51" s="95">
        <f t="shared" si="12"/>
        <v>132.13999999999999</v>
      </c>
      <c r="R51" s="102">
        <f t="shared" si="14"/>
        <v>0</v>
      </c>
      <c r="S51" s="102">
        <f t="shared" si="14"/>
        <v>0</v>
      </c>
      <c r="T51" s="102">
        <f t="shared" si="14"/>
        <v>0</v>
      </c>
      <c r="U51" s="102">
        <f t="shared" si="14"/>
        <v>5</v>
      </c>
      <c r="V51" s="102">
        <f t="shared" si="14"/>
        <v>0</v>
      </c>
      <c r="W51" s="97">
        <f t="shared" si="13"/>
        <v>5</v>
      </c>
    </row>
    <row r="52" spans="1:23" s="38" customFormat="1" ht="9.4" customHeight="1" x14ac:dyDescent="0.2">
      <c r="A52" s="86" t="s">
        <v>60</v>
      </c>
      <c r="B52" s="87">
        <v>33</v>
      </c>
      <c r="C52" s="87">
        <v>17.45</v>
      </c>
      <c r="D52" s="88">
        <v>0.2</v>
      </c>
      <c r="E52" s="89">
        <v>0</v>
      </c>
      <c r="F52" s="86">
        <v>10</v>
      </c>
      <c r="G52" s="86"/>
      <c r="H52" s="115">
        <v>30</v>
      </c>
      <c r="I52" s="86"/>
      <c r="J52" s="114">
        <v>10</v>
      </c>
      <c r="K52" s="93">
        <f t="shared" si="11"/>
        <v>50</v>
      </c>
      <c r="L52" s="94">
        <f t="shared" si="6"/>
        <v>218.03099999999998</v>
      </c>
      <c r="M52" s="94">
        <f t="shared" si="7"/>
        <v>0</v>
      </c>
      <c r="N52" s="94">
        <f t="shared" si="8"/>
        <v>654.09299999999996</v>
      </c>
      <c r="O52" s="94">
        <f t="shared" si="9"/>
        <v>0</v>
      </c>
      <c r="P52" s="94">
        <f t="shared" si="10"/>
        <v>218.03099999999998</v>
      </c>
      <c r="Q52" s="95">
        <f t="shared" si="12"/>
        <v>1090.155</v>
      </c>
      <c r="R52" s="102">
        <f t="shared" si="14"/>
        <v>10</v>
      </c>
      <c r="S52" s="102">
        <f t="shared" si="14"/>
        <v>0</v>
      </c>
      <c r="T52" s="102">
        <f t="shared" si="14"/>
        <v>30</v>
      </c>
      <c r="U52" s="102">
        <f t="shared" si="14"/>
        <v>0</v>
      </c>
      <c r="V52" s="102">
        <f t="shared" si="14"/>
        <v>10</v>
      </c>
      <c r="W52" s="97">
        <f t="shared" si="13"/>
        <v>50</v>
      </c>
    </row>
    <row r="53" spans="1:23" s="38" customFormat="1" ht="9.4" customHeight="1" x14ac:dyDescent="0.2">
      <c r="A53" s="86" t="s">
        <v>108</v>
      </c>
      <c r="B53" s="87">
        <v>26.4</v>
      </c>
      <c r="C53" s="87">
        <v>16.41</v>
      </c>
      <c r="D53" s="88">
        <v>0.06</v>
      </c>
      <c r="E53" s="89">
        <v>0</v>
      </c>
      <c r="F53" s="86"/>
      <c r="G53" s="86"/>
      <c r="H53" s="115">
        <v>10</v>
      </c>
      <c r="I53" s="86">
        <v>10</v>
      </c>
      <c r="J53" s="114">
        <v>0</v>
      </c>
      <c r="K53" s="93">
        <f t="shared" si="11"/>
        <v>20</v>
      </c>
      <c r="L53" s="94">
        <f t="shared" si="6"/>
        <v>0</v>
      </c>
      <c r="M53" s="94">
        <f t="shared" si="7"/>
        <v>0</v>
      </c>
      <c r="N53" s="94">
        <f t="shared" si="8"/>
        <v>174.42479999999998</v>
      </c>
      <c r="O53" s="94">
        <f t="shared" si="9"/>
        <v>174.42479999999998</v>
      </c>
      <c r="P53" s="94">
        <f t="shared" si="10"/>
        <v>0</v>
      </c>
      <c r="Q53" s="95">
        <f t="shared" si="12"/>
        <v>348.84959999999995</v>
      </c>
      <c r="R53" s="102">
        <f t="shared" si="14"/>
        <v>0</v>
      </c>
      <c r="S53" s="102">
        <f t="shared" si="14"/>
        <v>0</v>
      </c>
      <c r="T53" s="102">
        <f t="shared" si="14"/>
        <v>10</v>
      </c>
      <c r="U53" s="102">
        <f t="shared" si="14"/>
        <v>10</v>
      </c>
      <c r="V53" s="102">
        <f t="shared" si="14"/>
        <v>0</v>
      </c>
      <c r="W53" s="97">
        <f t="shared" si="13"/>
        <v>20</v>
      </c>
    </row>
    <row r="54" spans="1:23" ht="9.4" customHeight="1" x14ac:dyDescent="0.2">
      <c r="A54" s="86" t="s">
        <v>90</v>
      </c>
      <c r="B54" s="87">
        <v>40.5</v>
      </c>
      <c r="C54" s="87">
        <v>24.09</v>
      </c>
      <c r="D54" s="88">
        <v>0.1</v>
      </c>
      <c r="E54" s="89">
        <v>0</v>
      </c>
      <c r="F54" s="90">
        <v>40</v>
      </c>
      <c r="G54" s="90">
        <v>40</v>
      </c>
      <c r="H54" s="91">
        <v>20</v>
      </c>
      <c r="I54" s="90">
        <v>20</v>
      </c>
      <c r="J54" s="92">
        <v>20</v>
      </c>
      <c r="K54" s="93">
        <f t="shared" si="11"/>
        <v>140</v>
      </c>
      <c r="L54" s="94">
        <f t="shared" si="6"/>
        <v>1070.3339999999998</v>
      </c>
      <c r="M54" s="94">
        <f t="shared" si="7"/>
        <v>1070.3339999999998</v>
      </c>
      <c r="N54" s="94">
        <f t="shared" si="8"/>
        <v>535.16699999999992</v>
      </c>
      <c r="O54" s="94">
        <f t="shared" si="9"/>
        <v>535.16699999999992</v>
      </c>
      <c r="P54" s="94">
        <f t="shared" si="10"/>
        <v>535.16699999999992</v>
      </c>
      <c r="Q54" s="95">
        <f t="shared" si="12"/>
        <v>3746.1689999999994</v>
      </c>
      <c r="R54" s="96">
        <f t="shared" si="14"/>
        <v>40</v>
      </c>
      <c r="S54" s="96">
        <f t="shared" si="14"/>
        <v>40</v>
      </c>
      <c r="T54" s="96">
        <f t="shared" si="14"/>
        <v>20</v>
      </c>
      <c r="U54" s="96">
        <f t="shared" si="14"/>
        <v>20</v>
      </c>
      <c r="V54" s="96">
        <f t="shared" si="14"/>
        <v>20</v>
      </c>
      <c r="W54" s="97">
        <f t="shared" si="13"/>
        <v>140</v>
      </c>
    </row>
    <row r="55" spans="1:23" ht="9.4" customHeight="1" x14ac:dyDescent="0.2">
      <c r="A55" s="86" t="s">
        <v>91</v>
      </c>
      <c r="B55" s="87">
        <v>51.6</v>
      </c>
      <c r="C55" s="87">
        <v>30.69</v>
      </c>
      <c r="D55" s="88">
        <v>0.1</v>
      </c>
      <c r="E55" s="89">
        <v>0</v>
      </c>
      <c r="F55" s="90">
        <v>35</v>
      </c>
      <c r="G55" s="90">
        <v>30</v>
      </c>
      <c r="H55" s="91">
        <v>20</v>
      </c>
      <c r="I55" s="90">
        <v>50</v>
      </c>
      <c r="J55" s="92">
        <v>5</v>
      </c>
      <c r="K55" s="93">
        <f t="shared" ref="K55:K69" si="15">SUM(F55:J55)</f>
        <v>140</v>
      </c>
      <c r="L55" s="94">
        <f t="shared" si="6"/>
        <v>1193.2241999999999</v>
      </c>
      <c r="M55" s="94">
        <f t="shared" si="7"/>
        <v>1022.7635999999999</v>
      </c>
      <c r="N55" s="94">
        <f t="shared" si="8"/>
        <v>681.8424</v>
      </c>
      <c r="O55" s="94">
        <f t="shared" si="9"/>
        <v>1704.606</v>
      </c>
      <c r="P55" s="94">
        <f t="shared" si="10"/>
        <v>170.4606</v>
      </c>
      <c r="Q55" s="95">
        <f t="shared" si="12"/>
        <v>4772.8968000000004</v>
      </c>
      <c r="R55" s="96">
        <f t="shared" si="14"/>
        <v>35</v>
      </c>
      <c r="S55" s="96">
        <f t="shared" si="14"/>
        <v>30</v>
      </c>
      <c r="T55" s="96">
        <f t="shared" si="14"/>
        <v>20</v>
      </c>
      <c r="U55" s="96">
        <f t="shared" si="14"/>
        <v>50</v>
      </c>
      <c r="V55" s="96">
        <f t="shared" si="14"/>
        <v>5</v>
      </c>
      <c r="W55" s="97">
        <f t="shared" si="13"/>
        <v>140</v>
      </c>
    </row>
    <row r="56" spans="1:23" ht="9.4" customHeight="1" x14ac:dyDescent="0.2">
      <c r="A56" s="86" t="s">
        <v>87</v>
      </c>
      <c r="B56" s="87">
        <v>16</v>
      </c>
      <c r="C56" s="87">
        <v>8.4599999999999991</v>
      </c>
      <c r="D56" s="88">
        <v>0.2</v>
      </c>
      <c r="E56" s="89">
        <v>0</v>
      </c>
      <c r="F56" s="116">
        <v>15</v>
      </c>
      <c r="G56" s="116">
        <v>30</v>
      </c>
      <c r="H56" s="117">
        <v>20</v>
      </c>
      <c r="I56" s="116">
        <v>40</v>
      </c>
      <c r="J56" s="118"/>
      <c r="K56" s="93">
        <f t="shared" si="15"/>
        <v>105</v>
      </c>
      <c r="L56" s="94">
        <f t="shared" si="6"/>
        <v>158.56799999999998</v>
      </c>
      <c r="M56" s="94">
        <f t="shared" si="7"/>
        <v>317.13599999999997</v>
      </c>
      <c r="N56" s="94">
        <f t="shared" si="8"/>
        <v>211.42399999999998</v>
      </c>
      <c r="O56" s="94">
        <f t="shared" si="9"/>
        <v>422.84799999999996</v>
      </c>
      <c r="P56" s="94">
        <f t="shared" si="10"/>
        <v>0</v>
      </c>
      <c r="Q56" s="95">
        <f t="shared" si="12"/>
        <v>1109.9759999999999</v>
      </c>
      <c r="R56" s="96">
        <f t="shared" si="14"/>
        <v>15</v>
      </c>
      <c r="S56" s="96">
        <f t="shared" si="14"/>
        <v>30</v>
      </c>
      <c r="T56" s="96">
        <f t="shared" si="14"/>
        <v>20</v>
      </c>
      <c r="U56" s="96">
        <f t="shared" si="14"/>
        <v>40</v>
      </c>
      <c r="V56" s="96">
        <f t="shared" si="14"/>
        <v>0</v>
      </c>
      <c r="W56" s="97">
        <f t="shared" si="13"/>
        <v>105</v>
      </c>
    </row>
    <row r="57" spans="1:23" ht="9.4" customHeight="1" x14ac:dyDescent="0.2">
      <c r="A57" s="86" t="s">
        <v>88</v>
      </c>
      <c r="B57" s="87">
        <v>19.3</v>
      </c>
      <c r="C57" s="87">
        <v>10.209999999999999</v>
      </c>
      <c r="D57" s="88">
        <v>0.2</v>
      </c>
      <c r="E57" s="89">
        <v>0</v>
      </c>
      <c r="F57" s="116">
        <v>15</v>
      </c>
      <c r="G57" s="116">
        <v>20</v>
      </c>
      <c r="H57" s="117">
        <v>30</v>
      </c>
      <c r="I57" s="116">
        <v>40</v>
      </c>
      <c r="J57" s="118"/>
      <c r="K57" s="93">
        <f t="shared" si="15"/>
        <v>105</v>
      </c>
      <c r="L57" s="94">
        <f t="shared" si="6"/>
        <v>191.27265</v>
      </c>
      <c r="M57" s="94">
        <f t="shared" si="7"/>
        <v>255.03019999999998</v>
      </c>
      <c r="N57" s="94">
        <f t="shared" si="8"/>
        <v>382.5453</v>
      </c>
      <c r="O57" s="94">
        <f t="shared" si="9"/>
        <v>510.06039999999996</v>
      </c>
      <c r="P57" s="94">
        <f t="shared" si="10"/>
        <v>0</v>
      </c>
      <c r="Q57" s="95">
        <f t="shared" si="12"/>
        <v>1338.9085500000001</v>
      </c>
      <c r="R57" s="96">
        <f t="shared" si="14"/>
        <v>15</v>
      </c>
      <c r="S57" s="96">
        <f t="shared" si="14"/>
        <v>20</v>
      </c>
      <c r="T57" s="96">
        <f t="shared" si="14"/>
        <v>30</v>
      </c>
      <c r="U57" s="96">
        <f t="shared" si="14"/>
        <v>40</v>
      </c>
      <c r="V57" s="96">
        <f t="shared" si="14"/>
        <v>0</v>
      </c>
      <c r="W57" s="97">
        <f t="shared" si="13"/>
        <v>105</v>
      </c>
    </row>
    <row r="58" spans="1:23" ht="9.4" customHeight="1" x14ac:dyDescent="0.2">
      <c r="A58" s="86" t="s">
        <v>63</v>
      </c>
      <c r="B58" s="87">
        <v>32.4</v>
      </c>
      <c r="C58" s="87">
        <v>18.190000000000001</v>
      </c>
      <c r="D58" s="88">
        <v>0.15</v>
      </c>
      <c r="E58" s="89">
        <v>0</v>
      </c>
      <c r="F58" s="90"/>
      <c r="G58" s="90"/>
      <c r="H58" s="91">
        <v>10</v>
      </c>
      <c r="I58" s="90"/>
      <c r="J58" s="92"/>
      <c r="K58" s="93">
        <f t="shared" si="15"/>
        <v>10</v>
      </c>
      <c r="L58" s="94">
        <f t="shared" si="6"/>
        <v>0</v>
      </c>
      <c r="M58" s="94">
        <f t="shared" si="7"/>
        <v>0</v>
      </c>
      <c r="N58" s="94">
        <f t="shared" si="8"/>
        <v>214.06679999999997</v>
      </c>
      <c r="O58" s="94">
        <f t="shared" si="9"/>
        <v>0</v>
      </c>
      <c r="P58" s="94">
        <f t="shared" si="10"/>
        <v>0</v>
      </c>
      <c r="Q58" s="95">
        <f t="shared" si="12"/>
        <v>214.06679999999997</v>
      </c>
      <c r="R58" s="96">
        <f t="shared" si="14"/>
        <v>0</v>
      </c>
      <c r="S58" s="96">
        <f t="shared" si="14"/>
        <v>0</v>
      </c>
      <c r="T58" s="96">
        <f t="shared" si="14"/>
        <v>10</v>
      </c>
      <c r="U58" s="96">
        <f t="shared" si="14"/>
        <v>0</v>
      </c>
      <c r="V58" s="96">
        <f t="shared" si="14"/>
        <v>0</v>
      </c>
      <c r="W58" s="97">
        <f t="shared" si="13"/>
        <v>10</v>
      </c>
    </row>
    <row r="59" spans="1:23" ht="9.4" customHeight="1" x14ac:dyDescent="0.2">
      <c r="A59" s="86" t="s">
        <v>65</v>
      </c>
      <c r="B59" s="87">
        <v>29.5</v>
      </c>
      <c r="C59" s="87">
        <v>15.010000000000002</v>
      </c>
      <c r="D59" s="88">
        <v>0.23</v>
      </c>
      <c r="E59" s="89">
        <v>0</v>
      </c>
      <c r="F59" s="105">
        <v>30</v>
      </c>
      <c r="G59" s="105">
        <v>20</v>
      </c>
      <c r="H59" s="91">
        <v>20</v>
      </c>
      <c r="I59" s="105">
        <v>20</v>
      </c>
      <c r="J59" s="107"/>
      <c r="K59" s="93">
        <f t="shared" si="15"/>
        <v>90</v>
      </c>
      <c r="L59" s="94">
        <f t="shared" si="6"/>
        <v>584.71949999999993</v>
      </c>
      <c r="M59" s="94">
        <f t="shared" si="7"/>
        <v>389.81299999999999</v>
      </c>
      <c r="N59" s="94">
        <f t="shared" si="8"/>
        <v>389.81299999999999</v>
      </c>
      <c r="O59" s="94">
        <f t="shared" si="9"/>
        <v>389.81299999999999</v>
      </c>
      <c r="P59" s="94">
        <f t="shared" si="10"/>
        <v>0</v>
      </c>
      <c r="Q59" s="95">
        <f t="shared" si="12"/>
        <v>1754.1585</v>
      </c>
      <c r="R59" s="96">
        <f t="shared" si="14"/>
        <v>30</v>
      </c>
      <c r="S59" s="96">
        <f t="shared" si="14"/>
        <v>20</v>
      </c>
      <c r="T59" s="96">
        <f t="shared" si="14"/>
        <v>20</v>
      </c>
      <c r="U59" s="96">
        <f t="shared" si="14"/>
        <v>20</v>
      </c>
      <c r="V59" s="96">
        <f t="shared" si="14"/>
        <v>0</v>
      </c>
      <c r="W59" s="97">
        <f t="shared" si="13"/>
        <v>90</v>
      </c>
    </row>
    <row r="60" spans="1:23" ht="9.4" customHeight="1" x14ac:dyDescent="0.2">
      <c r="A60" s="86" t="s">
        <v>66</v>
      </c>
      <c r="B60" s="87">
        <v>121.4</v>
      </c>
      <c r="C60" s="87">
        <v>68.179999999999993</v>
      </c>
      <c r="D60" s="88">
        <v>0.15</v>
      </c>
      <c r="E60" s="89">
        <v>0</v>
      </c>
      <c r="F60" s="90"/>
      <c r="G60" s="90">
        <v>5</v>
      </c>
      <c r="H60" s="91"/>
      <c r="I60" s="90"/>
      <c r="J60" s="92"/>
      <c r="K60" s="93">
        <f t="shared" si="15"/>
        <v>5</v>
      </c>
      <c r="L60" s="94">
        <f t="shared" si="6"/>
        <v>0</v>
      </c>
      <c r="M60" s="94">
        <f t="shared" si="7"/>
        <v>401.04489999999998</v>
      </c>
      <c r="N60" s="94">
        <f t="shared" si="8"/>
        <v>0</v>
      </c>
      <c r="O60" s="94">
        <f t="shared" si="9"/>
        <v>0</v>
      </c>
      <c r="P60" s="94">
        <f t="shared" si="10"/>
        <v>0</v>
      </c>
      <c r="Q60" s="95">
        <f t="shared" si="12"/>
        <v>401.04489999999998</v>
      </c>
      <c r="R60" s="96">
        <f t="shared" si="14"/>
        <v>0</v>
      </c>
      <c r="S60" s="96">
        <f t="shared" si="14"/>
        <v>5</v>
      </c>
      <c r="T60" s="96">
        <f t="shared" si="14"/>
        <v>0</v>
      </c>
      <c r="U60" s="96">
        <f t="shared" si="14"/>
        <v>0</v>
      </c>
      <c r="V60" s="96">
        <f t="shared" si="14"/>
        <v>0</v>
      </c>
      <c r="W60" s="97">
        <f t="shared" si="13"/>
        <v>5</v>
      </c>
    </row>
    <row r="61" spans="1:23" ht="9.4" customHeight="1" x14ac:dyDescent="0.2">
      <c r="A61" s="86" t="s">
        <v>70</v>
      </c>
      <c r="B61" s="87">
        <v>103</v>
      </c>
      <c r="C61" s="87">
        <v>57.85</v>
      </c>
      <c r="D61" s="88">
        <v>0.15</v>
      </c>
      <c r="E61" s="89">
        <v>0</v>
      </c>
      <c r="F61" s="90"/>
      <c r="G61" s="90">
        <v>5</v>
      </c>
      <c r="H61" s="91"/>
      <c r="I61" s="90"/>
      <c r="J61" s="92"/>
      <c r="K61" s="93">
        <f t="shared" si="15"/>
        <v>5</v>
      </c>
      <c r="L61" s="94">
        <f t="shared" si="6"/>
        <v>0</v>
      </c>
      <c r="M61" s="94">
        <f t="shared" si="7"/>
        <v>340.26049999999998</v>
      </c>
      <c r="N61" s="94">
        <f t="shared" si="8"/>
        <v>0</v>
      </c>
      <c r="O61" s="94">
        <f t="shared" si="9"/>
        <v>0</v>
      </c>
      <c r="P61" s="94">
        <f t="shared" si="10"/>
        <v>0</v>
      </c>
      <c r="Q61" s="95">
        <f t="shared" si="12"/>
        <v>340.26049999999998</v>
      </c>
      <c r="R61" s="96">
        <f t="shared" si="14"/>
        <v>0</v>
      </c>
      <c r="S61" s="96">
        <f t="shared" si="14"/>
        <v>5</v>
      </c>
      <c r="T61" s="96">
        <f t="shared" si="14"/>
        <v>0</v>
      </c>
      <c r="U61" s="96">
        <f t="shared" si="14"/>
        <v>0</v>
      </c>
      <c r="V61" s="96">
        <f t="shared" si="14"/>
        <v>0</v>
      </c>
      <c r="W61" s="97">
        <f t="shared" si="13"/>
        <v>5</v>
      </c>
    </row>
    <row r="62" spans="1:23" ht="9.4" customHeight="1" x14ac:dyDescent="0.2">
      <c r="A62" s="103" t="s">
        <v>71</v>
      </c>
      <c r="B62" s="104">
        <v>13.5</v>
      </c>
      <c r="C62" s="87">
        <v>7.56</v>
      </c>
      <c r="D62" s="89">
        <v>0.15</v>
      </c>
      <c r="E62" s="89">
        <v>0</v>
      </c>
      <c r="F62" s="105">
        <v>10</v>
      </c>
      <c r="G62" s="105">
        <v>30</v>
      </c>
      <c r="H62" s="106"/>
      <c r="I62" s="105"/>
      <c r="J62" s="107">
        <v>10</v>
      </c>
      <c r="K62" s="108">
        <f t="shared" si="15"/>
        <v>50</v>
      </c>
      <c r="L62" s="94">
        <f t="shared" si="6"/>
        <v>89.194499999999991</v>
      </c>
      <c r="M62" s="94">
        <f t="shared" si="7"/>
        <v>267.58349999999996</v>
      </c>
      <c r="N62" s="94">
        <f t="shared" si="8"/>
        <v>0</v>
      </c>
      <c r="O62" s="94">
        <f t="shared" si="9"/>
        <v>0</v>
      </c>
      <c r="P62" s="94">
        <f t="shared" si="10"/>
        <v>89.194499999999991</v>
      </c>
      <c r="Q62" s="109">
        <f t="shared" si="12"/>
        <v>445.97249999999997</v>
      </c>
      <c r="R62" s="96">
        <f t="shared" si="14"/>
        <v>10</v>
      </c>
      <c r="S62" s="96">
        <f t="shared" si="14"/>
        <v>30</v>
      </c>
      <c r="T62" s="96">
        <f t="shared" si="14"/>
        <v>0</v>
      </c>
      <c r="U62" s="96">
        <f t="shared" si="14"/>
        <v>0</v>
      </c>
      <c r="V62" s="96">
        <f t="shared" si="14"/>
        <v>10</v>
      </c>
      <c r="W62" s="110">
        <f t="shared" si="13"/>
        <v>50</v>
      </c>
    </row>
    <row r="63" spans="1:23" ht="9.4" customHeight="1" x14ac:dyDescent="0.2">
      <c r="A63" s="86" t="s">
        <v>72</v>
      </c>
      <c r="B63" s="87">
        <v>28.7</v>
      </c>
      <c r="C63" s="87">
        <v>16.130000000000003</v>
      </c>
      <c r="D63" s="88">
        <v>0.15</v>
      </c>
      <c r="E63" s="89">
        <v>0</v>
      </c>
      <c r="F63" s="90"/>
      <c r="G63" s="90"/>
      <c r="H63" s="91"/>
      <c r="I63" s="90">
        <v>10</v>
      </c>
      <c r="J63" s="92"/>
      <c r="K63" s="93">
        <f t="shared" si="15"/>
        <v>10</v>
      </c>
      <c r="L63" s="94">
        <f t="shared" si="6"/>
        <v>0</v>
      </c>
      <c r="M63" s="94">
        <f t="shared" si="7"/>
        <v>0</v>
      </c>
      <c r="N63" s="94">
        <f t="shared" si="8"/>
        <v>0</v>
      </c>
      <c r="O63" s="94">
        <f t="shared" si="9"/>
        <v>189.62089999999998</v>
      </c>
      <c r="P63" s="94">
        <f t="shared" si="10"/>
        <v>0</v>
      </c>
      <c r="Q63" s="95">
        <f t="shared" si="12"/>
        <v>189.62089999999998</v>
      </c>
      <c r="R63" s="96">
        <f t="shared" si="14"/>
        <v>0</v>
      </c>
      <c r="S63" s="96">
        <f t="shared" si="14"/>
        <v>0</v>
      </c>
      <c r="T63" s="96">
        <f t="shared" si="14"/>
        <v>0</v>
      </c>
      <c r="U63" s="96">
        <f t="shared" si="14"/>
        <v>10</v>
      </c>
      <c r="V63" s="96">
        <f t="shared" si="14"/>
        <v>0</v>
      </c>
      <c r="W63" s="97">
        <f t="shared" si="13"/>
        <v>10</v>
      </c>
    </row>
    <row r="64" spans="1:23" ht="9.4" customHeight="1" x14ac:dyDescent="0.2">
      <c r="A64" s="86" t="s">
        <v>73</v>
      </c>
      <c r="B64" s="87">
        <v>16.600000000000001</v>
      </c>
      <c r="C64" s="87">
        <v>9.32</v>
      </c>
      <c r="D64" s="88">
        <v>0.15</v>
      </c>
      <c r="E64" s="89">
        <v>0</v>
      </c>
      <c r="F64" s="90"/>
      <c r="G64" s="90"/>
      <c r="H64" s="91">
        <v>5</v>
      </c>
      <c r="I64" s="90"/>
      <c r="J64" s="92"/>
      <c r="K64" s="93">
        <f t="shared" si="15"/>
        <v>5</v>
      </c>
      <c r="L64" s="94">
        <f t="shared" si="6"/>
        <v>0</v>
      </c>
      <c r="M64" s="94">
        <f t="shared" si="7"/>
        <v>0</v>
      </c>
      <c r="N64" s="94">
        <f t="shared" si="8"/>
        <v>54.838099999999997</v>
      </c>
      <c r="O64" s="94">
        <f t="shared" si="9"/>
        <v>0</v>
      </c>
      <c r="P64" s="94">
        <f t="shared" si="10"/>
        <v>0</v>
      </c>
      <c r="Q64" s="95">
        <f t="shared" si="12"/>
        <v>54.838099999999997</v>
      </c>
      <c r="R64" s="96">
        <f t="shared" si="14"/>
        <v>0</v>
      </c>
      <c r="S64" s="96">
        <f t="shared" si="14"/>
        <v>0</v>
      </c>
      <c r="T64" s="96">
        <f t="shared" si="14"/>
        <v>5</v>
      </c>
      <c r="U64" s="96">
        <f t="shared" si="14"/>
        <v>0</v>
      </c>
      <c r="V64" s="96">
        <f t="shared" si="14"/>
        <v>0</v>
      </c>
      <c r="W64" s="97">
        <f t="shared" si="13"/>
        <v>5</v>
      </c>
    </row>
    <row r="65" spans="1:23" ht="9.4" customHeight="1" x14ac:dyDescent="0.2">
      <c r="A65" s="86" t="s">
        <v>75</v>
      </c>
      <c r="B65" s="87">
        <v>17.600000000000001</v>
      </c>
      <c r="C65" s="87">
        <v>9.3099999999999987</v>
      </c>
      <c r="D65" s="88">
        <v>0.2</v>
      </c>
      <c r="E65" s="89">
        <v>0</v>
      </c>
      <c r="F65" s="90">
        <v>10</v>
      </c>
      <c r="G65" s="90"/>
      <c r="H65" s="91"/>
      <c r="I65" s="90">
        <v>10</v>
      </c>
      <c r="J65" s="92"/>
      <c r="K65" s="93">
        <f t="shared" si="15"/>
        <v>20</v>
      </c>
      <c r="L65" s="94">
        <f t="shared" si="6"/>
        <v>116.28319999999999</v>
      </c>
      <c r="M65" s="94">
        <f t="shared" si="7"/>
        <v>0</v>
      </c>
      <c r="N65" s="94">
        <f t="shared" si="8"/>
        <v>0</v>
      </c>
      <c r="O65" s="94">
        <f t="shared" si="9"/>
        <v>116.28319999999999</v>
      </c>
      <c r="P65" s="94">
        <f t="shared" si="10"/>
        <v>0</v>
      </c>
      <c r="Q65" s="95">
        <f t="shared" si="12"/>
        <v>232.56639999999999</v>
      </c>
      <c r="R65" s="96">
        <f t="shared" si="14"/>
        <v>10</v>
      </c>
      <c r="S65" s="96">
        <f t="shared" si="14"/>
        <v>0</v>
      </c>
      <c r="T65" s="96">
        <f t="shared" si="14"/>
        <v>0</v>
      </c>
      <c r="U65" s="96">
        <f t="shared" si="14"/>
        <v>10</v>
      </c>
      <c r="V65" s="96">
        <f t="shared" si="14"/>
        <v>0</v>
      </c>
      <c r="W65" s="97">
        <f t="shared" si="13"/>
        <v>20</v>
      </c>
    </row>
    <row r="66" spans="1:23" ht="9.4" customHeight="1" x14ac:dyDescent="0.2">
      <c r="A66" s="86" t="s">
        <v>79</v>
      </c>
      <c r="B66" s="87">
        <v>28.1</v>
      </c>
      <c r="C66" s="87">
        <v>14.85</v>
      </c>
      <c r="D66" s="88">
        <v>0.2</v>
      </c>
      <c r="E66" s="89">
        <v>0</v>
      </c>
      <c r="F66" s="90">
        <v>20</v>
      </c>
      <c r="G66" s="90">
        <v>30</v>
      </c>
      <c r="H66" s="91">
        <v>5</v>
      </c>
      <c r="I66" s="90">
        <v>40</v>
      </c>
      <c r="J66" s="92">
        <v>10</v>
      </c>
      <c r="K66" s="93">
        <f t="shared" si="15"/>
        <v>105</v>
      </c>
      <c r="L66" s="94">
        <f t="shared" si="6"/>
        <v>371.3134</v>
      </c>
      <c r="M66" s="94">
        <f t="shared" si="7"/>
        <v>556.9701</v>
      </c>
      <c r="N66" s="94">
        <f t="shared" si="8"/>
        <v>92.82835</v>
      </c>
      <c r="O66" s="94">
        <f t="shared" si="9"/>
        <v>742.6268</v>
      </c>
      <c r="P66" s="94">
        <f t="shared" si="10"/>
        <v>185.6567</v>
      </c>
      <c r="Q66" s="95">
        <f t="shared" si="12"/>
        <v>1949.39535</v>
      </c>
      <c r="R66" s="96">
        <f t="shared" si="14"/>
        <v>20</v>
      </c>
      <c r="S66" s="96">
        <f t="shared" si="14"/>
        <v>30</v>
      </c>
      <c r="T66" s="96">
        <f t="shared" si="14"/>
        <v>5</v>
      </c>
      <c r="U66" s="96">
        <f t="shared" si="14"/>
        <v>40</v>
      </c>
      <c r="V66" s="96">
        <f t="shared" si="14"/>
        <v>10</v>
      </c>
      <c r="W66" s="97">
        <f t="shared" si="13"/>
        <v>105</v>
      </c>
    </row>
    <row r="67" spans="1:23" ht="9.4" customHeight="1" x14ac:dyDescent="0.2">
      <c r="A67" s="86" t="s">
        <v>76</v>
      </c>
      <c r="B67" s="87">
        <v>34.700000000000003</v>
      </c>
      <c r="C67" s="87">
        <v>19.490000000000002</v>
      </c>
      <c r="D67" s="88">
        <v>0.15</v>
      </c>
      <c r="E67" s="89">
        <v>0</v>
      </c>
      <c r="F67" s="90"/>
      <c r="G67" s="90"/>
      <c r="H67" s="91"/>
      <c r="I67" s="90">
        <v>10</v>
      </c>
      <c r="J67" s="92"/>
      <c r="K67" s="93">
        <f t="shared" si="15"/>
        <v>10</v>
      </c>
      <c r="L67" s="94">
        <f t="shared" si="6"/>
        <v>0</v>
      </c>
      <c r="M67" s="94">
        <f t="shared" si="7"/>
        <v>0</v>
      </c>
      <c r="N67" s="94">
        <f t="shared" si="8"/>
        <v>0</v>
      </c>
      <c r="O67" s="94">
        <f t="shared" si="9"/>
        <v>229.26289999999997</v>
      </c>
      <c r="P67" s="94">
        <f t="shared" si="10"/>
        <v>0</v>
      </c>
      <c r="Q67" s="95">
        <f t="shared" si="12"/>
        <v>229.26289999999997</v>
      </c>
      <c r="R67" s="96">
        <f t="shared" si="14"/>
        <v>0</v>
      </c>
      <c r="S67" s="96">
        <f t="shared" si="14"/>
        <v>0</v>
      </c>
      <c r="T67" s="96">
        <f t="shared" si="14"/>
        <v>0</v>
      </c>
      <c r="U67" s="96">
        <f t="shared" si="14"/>
        <v>10</v>
      </c>
      <c r="V67" s="96">
        <f t="shared" si="14"/>
        <v>0</v>
      </c>
      <c r="W67" s="97">
        <f t="shared" si="13"/>
        <v>10</v>
      </c>
    </row>
    <row r="68" spans="1:23" ht="9.4" customHeight="1" x14ac:dyDescent="0.2">
      <c r="A68" s="86" t="s">
        <v>77</v>
      </c>
      <c r="B68" s="87">
        <v>66.3</v>
      </c>
      <c r="C68" s="87">
        <v>37.230000000000004</v>
      </c>
      <c r="D68" s="88">
        <v>0.15</v>
      </c>
      <c r="E68" s="89">
        <v>0</v>
      </c>
      <c r="F68" s="90"/>
      <c r="G68" s="90">
        <v>10</v>
      </c>
      <c r="H68" s="91"/>
      <c r="I68" s="90">
        <v>10</v>
      </c>
      <c r="J68" s="92"/>
      <c r="K68" s="93">
        <f t="shared" si="15"/>
        <v>20</v>
      </c>
      <c r="L68" s="94">
        <f t="shared" si="6"/>
        <v>0</v>
      </c>
      <c r="M68" s="94">
        <f t="shared" si="7"/>
        <v>438.04409999999996</v>
      </c>
      <c r="N68" s="94">
        <f t="shared" si="8"/>
        <v>0</v>
      </c>
      <c r="O68" s="94">
        <f t="shared" si="9"/>
        <v>438.04409999999996</v>
      </c>
      <c r="P68" s="94">
        <f t="shared" si="10"/>
        <v>0</v>
      </c>
      <c r="Q68" s="95">
        <f t="shared" si="12"/>
        <v>876.08819999999992</v>
      </c>
      <c r="R68" s="96">
        <f t="shared" si="14"/>
        <v>0</v>
      </c>
      <c r="S68" s="96">
        <f t="shared" si="14"/>
        <v>10</v>
      </c>
      <c r="T68" s="96">
        <f t="shared" si="14"/>
        <v>0</v>
      </c>
      <c r="U68" s="96">
        <f t="shared" si="14"/>
        <v>10</v>
      </c>
      <c r="V68" s="96">
        <f t="shared" si="14"/>
        <v>0</v>
      </c>
      <c r="W68" s="97">
        <f t="shared" si="13"/>
        <v>20</v>
      </c>
    </row>
    <row r="69" spans="1:23" ht="9.4" customHeight="1" x14ac:dyDescent="0.2">
      <c r="A69" s="86" t="s">
        <v>118</v>
      </c>
      <c r="B69" s="87">
        <v>20</v>
      </c>
      <c r="C69" s="87">
        <v>10.57</v>
      </c>
      <c r="D69" s="88">
        <v>0.2</v>
      </c>
      <c r="E69" s="89">
        <v>0</v>
      </c>
      <c r="F69" s="90">
        <v>15</v>
      </c>
      <c r="G69" s="90">
        <v>10</v>
      </c>
      <c r="H69" s="91">
        <v>10</v>
      </c>
      <c r="I69" s="90">
        <v>40</v>
      </c>
      <c r="J69" s="92"/>
      <c r="K69" s="93">
        <f t="shared" si="15"/>
        <v>75</v>
      </c>
      <c r="L69" s="94">
        <f t="shared" si="6"/>
        <v>198.20999999999998</v>
      </c>
      <c r="M69" s="94">
        <f t="shared" si="7"/>
        <v>132.13999999999999</v>
      </c>
      <c r="N69" s="94">
        <f t="shared" si="8"/>
        <v>132.13999999999999</v>
      </c>
      <c r="O69" s="94">
        <f t="shared" si="9"/>
        <v>528.55999999999995</v>
      </c>
      <c r="P69" s="94">
        <f t="shared" si="10"/>
        <v>0</v>
      </c>
      <c r="Q69" s="95">
        <f t="shared" si="12"/>
        <v>991.05</v>
      </c>
      <c r="R69" s="96">
        <f t="shared" si="14"/>
        <v>15</v>
      </c>
      <c r="S69" s="96">
        <f t="shared" si="14"/>
        <v>10</v>
      </c>
      <c r="T69" s="96">
        <f t="shared" si="14"/>
        <v>10</v>
      </c>
      <c r="U69" s="96">
        <f t="shared" si="14"/>
        <v>40</v>
      </c>
      <c r="V69" s="96">
        <f t="shared" si="14"/>
        <v>0</v>
      </c>
      <c r="W69" s="97">
        <f t="shared" si="13"/>
        <v>75</v>
      </c>
    </row>
  </sheetData>
  <protectedRanges>
    <protectedRange sqref="F6:F69" name="SA_1"/>
    <protectedRange password="C6C6" sqref="J6:J69" name="ID_1"/>
    <protectedRange password="EC0E" sqref="H6:H69" name="CH_1_2"/>
    <protectedRange password="8FC7" sqref="G6:G69" name="LP_1_1_1"/>
    <protectedRange password="8D19" sqref="I6:I69" name="LO_1_1"/>
  </protectedRanges>
  <mergeCells count="12">
    <mergeCell ref="B3:D3"/>
    <mergeCell ref="F3:J3"/>
    <mergeCell ref="L3:P3"/>
    <mergeCell ref="R3:V3"/>
    <mergeCell ref="D4:E4"/>
    <mergeCell ref="B1:E2"/>
    <mergeCell ref="F1:K1"/>
    <mergeCell ref="R1:T1"/>
    <mergeCell ref="U1:W1"/>
    <mergeCell ref="F2:K2"/>
    <mergeCell ref="L2:Q2"/>
    <mergeCell ref="R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DETAIL</vt:lpstr>
      <vt:lpstr>GLOBAL</vt:lpstr>
      <vt:lpstr>BALANCE</vt:lpstr>
      <vt:lpstr>INITIAL</vt:lpstr>
      <vt:lpstr>LIVRAISON 1</vt:lpstr>
      <vt:lpstr>NON LIVRE</vt:lpstr>
      <vt:lpstr>Feuil1</vt:lpstr>
      <vt:lpstr>PPV</vt:lpstr>
      <vt:lpstr>PPH</vt:lpstr>
      <vt:lpstr>DETAIL!Impression_des_titres</vt:lpstr>
      <vt:lpstr>GLOBAL!Impression_des_titres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MacBook Pro</cp:lastModifiedBy>
  <cp:lastPrinted>2014-11-24T15:32:26Z</cp:lastPrinted>
  <dcterms:created xsi:type="dcterms:W3CDTF">2014-01-12T04:52:49Z</dcterms:created>
  <dcterms:modified xsi:type="dcterms:W3CDTF">2014-11-30T00:48:59Z</dcterms:modified>
</cp:coreProperties>
</file>